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lmanojlov\Računovodstvo\Financijski plan\2025-2027\Financijski plan - usklađeni 2025-2027\"/>
    </mc:Choice>
  </mc:AlternateContent>
  <xr:revisionPtr revIDLastSave="0" documentId="13_ncr:1_{C0538C9B-05D1-43AD-A866-5F28F427C84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EDLOŽAK" sheetId="7" r:id="rId1"/>
    <sheet name="08006 POSEBNI DIO" sheetId="8" r:id="rId2"/>
  </sheets>
  <definedNames>
    <definedName name="_xlnm.Print_Area" localSheetId="0">PREDLOŽAK!$A$1:$G$95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7" l="1"/>
  <c r="F60" i="7"/>
  <c r="G60" i="7"/>
  <c r="G9" i="7" s="1"/>
  <c r="E60" i="7"/>
  <c r="E9" i="7" s="1"/>
  <c r="J24" i="8"/>
  <c r="I13" i="8"/>
  <c r="J13" i="8"/>
  <c r="H13" i="8"/>
  <c r="I9" i="8"/>
  <c r="J9" i="8"/>
  <c r="H9" i="8"/>
  <c r="I8" i="8"/>
  <c r="J8" i="8"/>
  <c r="H8" i="8"/>
  <c r="I6" i="8"/>
  <c r="J6" i="8"/>
  <c r="I24" i="8"/>
  <c r="H24" i="8"/>
  <c r="I16" i="8"/>
  <c r="J16" i="8"/>
  <c r="H16" i="8"/>
  <c r="I14" i="8"/>
  <c r="J14" i="8"/>
  <c r="H14" i="8"/>
  <c r="I7" i="8"/>
  <c r="J7" i="8"/>
  <c r="C23" i="7"/>
  <c r="I25" i="8" l="1"/>
  <c r="J25" i="8"/>
  <c r="H25" i="8"/>
  <c r="I23" i="8"/>
  <c r="J23" i="8"/>
  <c r="H23" i="8"/>
  <c r="H22" i="8" a="1"/>
  <c r="H22" i="8" s="1"/>
  <c r="I21" i="8"/>
  <c r="J21" i="8"/>
  <c r="H21" i="8"/>
  <c r="I20" i="8"/>
  <c r="J20" i="8"/>
  <c r="H20" i="8"/>
  <c r="I19" i="8"/>
  <c r="J19" i="8"/>
  <c r="H19" i="8"/>
  <c r="I18" i="8"/>
  <c r="J18" i="8"/>
  <c r="H18" i="8"/>
  <c r="I17" i="8"/>
  <c r="J17" i="8"/>
  <c r="H17" i="8"/>
  <c r="I15" i="8"/>
  <c r="J15" i="8"/>
  <c r="H15" i="8"/>
  <c r="I12" i="8" l="1"/>
  <c r="J12" i="8"/>
  <c r="H12" i="8"/>
  <c r="I11" i="8"/>
  <c r="J11" i="8"/>
  <c r="H11" i="8"/>
  <c r="I10" i="8"/>
  <c r="J10" i="8"/>
  <c r="H10" i="8"/>
  <c r="H7" i="8"/>
  <c r="H6" i="8"/>
  <c r="D88" i="7"/>
  <c r="D87" i="7"/>
  <c r="D34" i="7"/>
  <c r="D19" i="7"/>
  <c r="D16" i="7"/>
  <c r="D30" i="7"/>
  <c r="D11" i="7"/>
  <c r="D25" i="7"/>
  <c r="D24" i="7" s="1"/>
  <c r="D2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<sst xmlns="http://schemas.openxmlformats.org/spreadsheetml/2006/main" count="209" uniqueCount="65">
  <si>
    <t>A621001</t>
  </si>
  <si>
    <t>REDOVNA DJELATNOST SVEUČILIŠTA U ZAGREBU</t>
  </si>
  <si>
    <t>Opći prihodi i primici</t>
  </si>
  <si>
    <t>A621181</t>
  </si>
  <si>
    <t>PRAVOMOĆNE SUDSKE PRESUDE</t>
  </si>
  <si>
    <t>A622122</t>
  </si>
  <si>
    <t>PROGRAMSKO FINANCIRANJE JAVNIH VISOKIH UČILIŠTA</t>
  </si>
  <si>
    <t>43</t>
  </si>
  <si>
    <t>Ostali prihodi za posebne namjene</t>
  </si>
  <si>
    <t>51</t>
  </si>
  <si>
    <t>Pomoći EU</t>
  </si>
  <si>
    <t>Ostale pomoći</t>
  </si>
  <si>
    <t>Donacije</t>
  </si>
  <si>
    <t>31</t>
  </si>
  <si>
    <t>Vlastiti prihodi</t>
  </si>
  <si>
    <t>A679078</t>
  </si>
  <si>
    <t>EU PROJEKTI SVEUČILIŠTA U ZAGREBU (IZ EVIDENCIJSKIH PRIHODA)</t>
  </si>
  <si>
    <t>A679088</t>
  </si>
  <si>
    <t>REDOVNA DJELATNOST SVEUČILIŠTA U ZAGREBU (IZ EVIDENCIJSKIH PRIHODA)</t>
  </si>
  <si>
    <t>Korisnik</t>
  </si>
  <si>
    <t>OPIS AKTIVNOSTI</t>
  </si>
  <si>
    <t>OPIS IZVORA</t>
  </si>
  <si>
    <t>1853 SVEUČILIŠTE U ZAGREBU - GEODETSKI FAKULTET</t>
  </si>
  <si>
    <t>32</t>
  </si>
  <si>
    <t>34</t>
  </si>
  <si>
    <t>37</t>
  </si>
  <si>
    <t>41</t>
  </si>
  <si>
    <t>42</t>
  </si>
  <si>
    <t>38</t>
  </si>
  <si>
    <t>45</t>
  </si>
  <si>
    <t>36</t>
  </si>
  <si>
    <t>II. POSEBNI DIO</t>
  </si>
  <si>
    <t>AKTIVNOST</t>
  </si>
  <si>
    <t>IZVOR</t>
  </si>
  <si>
    <t>SKUPINA RASHODA/ IZDATAKA</t>
  </si>
  <si>
    <t>PROGRAM</t>
  </si>
  <si>
    <t>3701 VISOKO OBRAZOVANJE</t>
  </si>
  <si>
    <t>KORISNIK DRŽAVNOG PRORAČUNA</t>
  </si>
  <si>
    <t>11</t>
  </si>
  <si>
    <t>Materijalni rashodi</t>
  </si>
  <si>
    <t>Rashodi za zaposlene</t>
  </si>
  <si>
    <t>Financijski rashodi</t>
  </si>
  <si>
    <t>Naknade građanima i kućanstvima na temelju osiguranja i druge naknade</t>
  </si>
  <si>
    <t>Rashodi za nabavu proizvedene dugotrajne imovine</t>
  </si>
  <si>
    <t>Rashodi za dodatna ulaganja na nefinancijskoj imovini</t>
  </si>
  <si>
    <t>Pomoći dane u inozemstvo i unutar općeg proračuna</t>
  </si>
  <si>
    <t>Ostali rashodi</t>
  </si>
  <si>
    <t>52</t>
  </si>
  <si>
    <t>Rashodi za nabavu neproizvedene dugotrajne imovine</t>
  </si>
  <si>
    <t>3705</t>
  </si>
  <si>
    <t>VISOKO OBRAZOVANJE</t>
  </si>
  <si>
    <t>61</t>
  </si>
  <si>
    <t>Rashodi poslovanja</t>
  </si>
  <si>
    <t>IZVRŠENJE
2023.</t>
  </si>
  <si>
    <t>TEKUĆI PLAN
2024.</t>
  </si>
  <si>
    <t>PLAN 
2025.</t>
  </si>
  <si>
    <t>PROJEKCIJA 
2026.</t>
  </si>
  <si>
    <t>PROJEKCIJA 
2027.</t>
  </si>
  <si>
    <t>Prijedlog plana za 2025.</t>
  </si>
  <si>
    <t>Projekcija plana za 2026.</t>
  </si>
  <si>
    <t>Projekcija plana za 2027.</t>
  </si>
  <si>
    <t>Rashodi za nabavu nefinancijske imovine</t>
  </si>
  <si>
    <t>A621183</t>
  </si>
  <si>
    <t>STIPENDIJE I ŠKOLARINE ZA DOKTORSKI STUDIJ</t>
  </si>
  <si>
    <t>SVEUČILIŠTE U ZAGREBU  -  GEODETSKI FAKULTET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</si>
</sst>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1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8"/>
      <name val="Arial"/>
      <family val="2"/>
    </font>
    <font>
      <b/>
      <sz val="10"/>
      <color indexed="8"/>
      <name val="Arial"/>
      <family val="2"/>
      <charset val="238"/>
    </font>
    <font>
      <b/>
      <sz val="11"/>
      <color theme="1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</patternFill>
    </fill>
    <fill>
      <patternFill patternType="solid">
        <fgColor indexed="40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1"/>
      </patternFill>
    </fill>
  </fills>
  <borders count="11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/>
      <bottom style="thin">
        <color indexed="63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/>
      <bottom/>
      <diagonal/>
    </border>
  </borders>
  <cellStyleXfs count="51">
    <xf numFmtId="0" fontId="0" fillId="0" borderId="0"/>
    <xf numFmtId="0" fontId="1" fillId="2" borderId="1" applyNumberFormat="0" applyProtection="0">
      <alignment horizontal="left" vertical="center" indent="1"/>
    </xf>
    <xf numFmtId="0" fontId="2" fillId="3" borderId="1" applyNumberFormat="0" applyProtection="0">
      <alignment horizontal="left" vertical="center" indent="1"/>
    </xf>
    <xf numFmtId="0" fontId="3" fillId="0" borderId="0"/>
    <xf numFmtId="0" fontId="2" fillId="4" borderId="1" applyNumberFormat="0" applyProtection="0">
      <alignment horizontal="left" vertical="center" wrapText="1" indent="1"/>
    </xf>
    <xf numFmtId="4" fontId="4" fillId="5" borderId="1" applyNumberFormat="0" applyProtection="0">
      <alignment vertical="center"/>
    </xf>
    <xf numFmtId="0" fontId="2" fillId="6" borderId="1" applyNumberFormat="0" applyProtection="0">
      <alignment horizontal="left" vertical="center" wrapText="1" indent="1"/>
    </xf>
    <xf numFmtId="0" fontId="2" fillId="3" borderId="1" applyNumberFormat="0" applyProtection="0">
      <alignment horizontal="left" vertical="center" wrapText="1" indent="1"/>
    </xf>
    <xf numFmtId="4" fontId="4" fillId="7" borderId="1" applyNumberFormat="0" applyProtection="0">
      <alignment horizontal="right" vertical="center"/>
    </xf>
    <xf numFmtId="4" fontId="5" fillId="5" borderId="1" applyNumberFormat="0" applyProtection="0">
      <alignment vertical="center"/>
    </xf>
    <xf numFmtId="4" fontId="4" fillId="5" borderId="1" applyNumberFormat="0" applyProtection="0">
      <alignment horizontal="left" vertical="center" indent="1"/>
    </xf>
    <xf numFmtId="4" fontId="4" fillId="5" borderId="1" applyNumberFormat="0" applyProtection="0">
      <alignment horizontal="left" vertical="center" indent="1"/>
    </xf>
    <xf numFmtId="4" fontId="4" fillId="8" borderId="1" applyNumberFormat="0" applyProtection="0">
      <alignment horizontal="right" vertical="center"/>
    </xf>
    <xf numFmtId="4" fontId="4" fillId="9" borderId="1" applyNumberFormat="0" applyProtection="0">
      <alignment horizontal="right" vertical="center"/>
    </xf>
    <xf numFmtId="4" fontId="4" fillId="10" borderId="1" applyNumberFormat="0" applyProtection="0">
      <alignment horizontal="right" vertical="center"/>
    </xf>
    <xf numFmtId="4" fontId="4" fillId="11" borderId="1" applyNumberFormat="0" applyProtection="0">
      <alignment horizontal="right" vertical="center"/>
    </xf>
    <xf numFmtId="4" fontId="4" fillId="12" borderId="1" applyNumberFormat="0" applyProtection="0">
      <alignment horizontal="right" vertical="center"/>
    </xf>
    <xf numFmtId="4" fontId="4" fillId="13" borderId="1" applyNumberFormat="0" applyProtection="0">
      <alignment horizontal="right" vertical="center"/>
    </xf>
    <xf numFmtId="4" fontId="4" fillId="14" borderId="1" applyNumberFormat="0" applyProtection="0">
      <alignment horizontal="right" vertical="center"/>
    </xf>
    <xf numFmtId="4" fontId="4" fillId="15" borderId="1" applyNumberFormat="0" applyProtection="0">
      <alignment horizontal="right" vertical="center"/>
    </xf>
    <xf numFmtId="4" fontId="4" fillId="16" borderId="1" applyNumberFormat="0" applyProtection="0">
      <alignment horizontal="right" vertical="center"/>
    </xf>
    <xf numFmtId="4" fontId="6" fillId="17" borderId="1" applyNumberFormat="0" applyProtection="0">
      <alignment horizontal="left" vertical="center" indent="1"/>
    </xf>
    <xf numFmtId="4" fontId="4" fillId="7" borderId="2" applyNumberFormat="0" applyProtection="0">
      <alignment horizontal="left" vertical="center" indent="1"/>
    </xf>
    <xf numFmtId="4" fontId="7" fillId="18" borderId="0" applyNumberFormat="0" applyProtection="0">
      <alignment horizontal="left" vertical="center" indent="1"/>
    </xf>
    <xf numFmtId="0" fontId="11" fillId="2" borderId="1" applyNumberFormat="0" applyProtection="0">
      <alignment horizontal="center" vertical="center"/>
    </xf>
    <xf numFmtId="4" fontId="8" fillId="7" borderId="1" applyNumberFormat="0" applyProtection="0">
      <alignment horizontal="left" vertical="center" indent="1"/>
    </xf>
    <xf numFmtId="4" fontId="8" fillId="19" borderId="1" applyNumberFormat="0" applyProtection="0">
      <alignment horizontal="left" vertical="center" indent="1"/>
    </xf>
    <xf numFmtId="0" fontId="2" fillId="19" borderId="1" applyNumberFormat="0" applyProtection="0">
      <alignment horizontal="left" vertical="center" wrapText="1" indent="1"/>
    </xf>
    <xf numFmtId="0" fontId="2" fillId="19" borderId="1" applyNumberFormat="0" applyProtection="0">
      <alignment horizontal="left" vertical="center" indent="1"/>
    </xf>
    <xf numFmtId="0" fontId="2" fillId="4" borderId="1" applyNumberFormat="0" applyProtection="0">
      <alignment horizontal="left" vertical="center" indent="1"/>
    </xf>
    <xf numFmtId="0" fontId="2" fillId="6" borderId="1" applyNumberFormat="0" applyProtection="0">
      <alignment horizontal="left" vertical="center" indent="1"/>
    </xf>
    <xf numFmtId="0" fontId="2" fillId="3" borderId="1" applyNumberFormat="0" applyProtection="0">
      <alignment horizontal="left" vertical="center" indent="1"/>
    </xf>
    <xf numFmtId="0" fontId="3" fillId="0" borderId="0"/>
    <xf numFmtId="4" fontId="4" fillId="20" borderId="1" applyNumberFormat="0" applyProtection="0">
      <alignment vertical="center"/>
    </xf>
    <xf numFmtId="4" fontId="5" fillId="20" borderId="1" applyNumberFormat="0" applyProtection="0">
      <alignment vertical="center"/>
    </xf>
    <xf numFmtId="4" fontId="4" fillId="20" borderId="1" applyNumberFormat="0" applyProtection="0">
      <alignment horizontal="left" vertical="center" indent="1"/>
    </xf>
    <xf numFmtId="4" fontId="4" fillId="20" borderId="1" applyNumberFormat="0" applyProtection="0">
      <alignment horizontal="left" vertical="center" indent="1"/>
    </xf>
    <xf numFmtId="4" fontId="5" fillId="7" borderId="1" applyNumberFormat="0" applyProtection="0">
      <alignment horizontal="right" vertical="center"/>
    </xf>
    <xf numFmtId="0" fontId="1" fillId="2" borderId="1" applyNumberFormat="0" applyProtection="0">
      <alignment horizontal="center" vertical="top" wrapText="1"/>
    </xf>
    <xf numFmtId="0" fontId="10" fillId="0" borderId="0" applyNumberFormat="0" applyProtection="0"/>
    <xf numFmtId="4" fontId="9" fillId="7" borderId="1" applyNumberFormat="0" applyProtection="0">
      <alignment horizontal="right" vertical="center"/>
    </xf>
    <xf numFmtId="0" fontId="14" fillId="21" borderId="7" applyProtection="0">
      <alignment vertical="center"/>
    </xf>
    <xf numFmtId="4" fontId="14" fillId="21" borderId="7" applyNumberFormat="0" applyProtection="0">
      <alignment horizontal="left" vertical="center" indent="1"/>
    </xf>
    <xf numFmtId="4" fontId="14" fillId="22" borderId="7" applyNumberFormat="0" applyProtection="0">
      <alignment horizontal="right" vertical="center"/>
    </xf>
    <xf numFmtId="4" fontId="14" fillId="5" borderId="7" applyNumberFormat="0" applyProtection="0">
      <alignment horizontal="left" vertical="center" indent="1"/>
    </xf>
    <xf numFmtId="4" fontId="14" fillId="23" borderId="7" applyNumberFormat="0" applyProtection="0">
      <alignment vertical="center"/>
    </xf>
    <xf numFmtId="0" fontId="14" fillId="24" borderId="7" applyNumberFormat="0" applyProtection="0">
      <alignment horizontal="left" vertical="center" indent="1"/>
    </xf>
    <xf numFmtId="0" fontId="14" fillId="25" borderId="7" applyNumberFormat="0" applyProtection="0">
      <alignment horizontal="left" vertical="center" indent="1"/>
    </xf>
    <xf numFmtId="0" fontId="14" fillId="2" borderId="7" applyNumberFormat="0" applyProtection="0">
      <alignment horizontal="left" vertical="center" wrapText="1" indent="1"/>
    </xf>
    <xf numFmtId="0" fontId="14" fillId="26" borderId="7" applyNumberFormat="0" applyProtection="0">
      <alignment horizontal="left" vertical="center" indent="1"/>
    </xf>
    <xf numFmtId="4" fontId="14" fillId="0" borderId="7" applyNumberFormat="0" applyProtection="0">
      <alignment horizontal="right" vertical="center"/>
    </xf>
  </cellStyleXfs>
  <cellXfs count="21">
    <xf numFmtId="0" fontId="0" fillId="0" borderId="0" xfId="0"/>
    <xf numFmtId="3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0" xfId="0" applyFont="1"/>
    <xf numFmtId="0" fontId="14" fillId="0" borderId="7" xfId="49" quotePrefix="1" applyFill="1" applyAlignment="1">
      <alignment horizontal="left" vertical="center" indent="5"/>
    </xf>
    <xf numFmtId="0" fontId="14" fillId="0" borderId="7" xfId="49" quotePrefix="1" applyFill="1">
      <alignment horizontal="left" vertical="center" indent="1"/>
    </xf>
    <xf numFmtId="0" fontId="14" fillId="0" borderId="7" xfId="49" quotePrefix="1" applyFill="1" applyAlignment="1">
      <alignment horizontal="left" vertical="center" indent="7"/>
    </xf>
    <xf numFmtId="3" fontId="14" fillId="0" borderId="7" xfId="50" applyNumberFormat="1">
      <alignment horizontal="right" vertical="center"/>
    </xf>
    <xf numFmtId="0" fontId="15" fillId="0" borderId="3" xfId="0" quotePrefix="1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4" fillId="0" borderId="7" xfId="49" quotePrefix="1" applyFill="1" applyAlignment="1">
      <alignment horizontal="left" vertical="center" indent="9"/>
    </xf>
    <xf numFmtId="0" fontId="2" fillId="0" borderId="8" xfId="6" quotePrefix="1" applyFill="1" applyBorder="1" applyAlignment="1">
      <alignment horizontal="left" vertical="center" indent="4"/>
    </xf>
    <xf numFmtId="0" fontId="2" fillId="0" borderId="8" xfId="6" quotePrefix="1" applyFill="1" applyBorder="1" applyAlignment="1">
      <alignment horizontal="left" vertical="center" indent="1"/>
    </xf>
    <xf numFmtId="3" fontId="14" fillId="0" borderId="9" xfId="50" applyNumberFormat="1" applyBorder="1">
      <alignment horizontal="right" vertical="center"/>
    </xf>
    <xf numFmtId="3" fontId="14" fillId="0" borderId="10" xfId="50" applyNumberFormat="1" applyBorder="1">
      <alignment horizontal="right" vertical="center"/>
    </xf>
    <xf numFmtId="0" fontId="16" fillId="0" borderId="0" xfId="0" applyFont="1"/>
    <xf numFmtId="0" fontId="12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6" xfId="0" applyFont="1" applyBorder="1" applyAlignment="1">
      <alignment horizontal="center"/>
    </xf>
  </cellXfs>
  <cellStyles count="51">
    <cellStyle name="Normal" xfId="0" builtinId="0"/>
    <cellStyle name="Normal 2" xfId="3" xr:uid="{00000000-0005-0000-0000-000001000000}"/>
    <cellStyle name="SAPBEXaggData" xfId="5" xr:uid="{00000000-0005-0000-0000-000002000000}"/>
    <cellStyle name="SAPBEXaggData 2" xfId="45" xr:uid="{00000000-0005-0000-0000-000003000000}"/>
    <cellStyle name="SAPBEXaggDataEmph" xfId="9" xr:uid="{00000000-0005-0000-0000-000004000000}"/>
    <cellStyle name="SAPBEXaggItem" xfId="10" xr:uid="{00000000-0005-0000-0000-000005000000}"/>
    <cellStyle name="SAPBEXaggItem 2" xfId="44" xr:uid="{00000000-0005-0000-0000-000006000000}"/>
    <cellStyle name="SAPBEXaggItemX" xfId="11" xr:uid="{00000000-0005-0000-0000-000007000000}"/>
    <cellStyle name="SAPBEXchaText" xfId="1" xr:uid="{00000000-0005-0000-0000-000008000000}"/>
    <cellStyle name="SAPBEXchaText 2" xfId="41" xr:uid="{00000000-0005-0000-0000-000009000000}"/>
    <cellStyle name="SAPBEXexcBad7" xfId="12" xr:uid="{00000000-0005-0000-0000-00000A000000}"/>
    <cellStyle name="SAPBEXexcBad8" xfId="13" xr:uid="{00000000-0005-0000-0000-00000B000000}"/>
    <cellStyle name="SAPBEXexcBad9" xfId="14" xr:uid="{00000000-0005-0000-0000-00000C000000}"/>
    <cellStyle name="SAPBEXexcCritical4" xfId="15" xr:uid="{00000000-0005-0000-0000-00000D000000}"/>
    <cellStyle name="SAPBEXexcCritical5" xfId="16" xr:uid="{00000000-0005-0000-0000-00000E000000}"/>
    <cellStyle name="SAPBEXexcCritical6" xfId="17" xr:uid="{00000000-0005-0000-0000-00000F000000}"/>
    <cellStyle name="SAPBEXexcGood1" xfId="18" xr:uid="{00000000-0005-0000-0000-000010000000}"/>
    <cellStyle name="SAPBEXexcGood2" xfId="19" xr:uid="{00000000-0005-0000-0000-000011000000}"/>
    <cellStyle name="SAPBEXexcGood3" xfId="20" xr:uid="{00000000-0005-0000-0000-000012000000}"/>
    <cellStyle name="SAPBEXfilterDrill" xfId="21" xr:uid="{00000000-0005-0000-0000-000013000000}"/>
    <cellStyle name="SAPBEXfilterItem" xfId="22" xr:uid="{00000000-0005-0000-0000-000014000000}"/>
    <cellStyle name="SAPBEXfilterText" xfId="23" xr:uid="{00000000-0005-0000-0000-000015000000}"/>
    <cellStyle name="SAPBEXformats" xfId="24" xr:uid="{00000000-0005-0000-0000-000016000000}"/>
    <cellStyle name="SAPBEXformats 2" xfId="43" xr:uid="{00000000-0005-0000-0000-000017000000}"/>
    <cellStyle name="SAPBEXheaderItem" xfId="25" xr:uid="{00000000-0005-0000-0000-000018000000}"/>
    <cellStyle name="SAPBEXheaderText" xfId="26" xr:uid="{00000000-0005-0000-0000-000019000000}"/>
    <cellStyle name="SAPBEXHLevel0" xfId="27" xr:uid="{00000000-0005-0000-0000-00001A000000}"/>
    <cellStyle name="SAPBEXHLevel0 2" xfId="46" xr:uid="{00000000-0005-0000-0000-00001B000000}"/>
    <cellStyle name="SAPBEXHLevel0X" xfId="28" xr:uid="{00000000-0005-0000-0000-00001C000000}"/>
    <cellStyle name="SAPBEXHLevel1" xfId="4" xr:uid="{00000000-0005-0000-0000-00001D000000}"/>
    <cellStyle name="SAPBEXHLevel1 2" xfId="47" xr:uid="{00000000-0005-0000-0000-00001E000000}"/>
    <cellStyle name="SAPBEXHLevel1X" xfId="29" xr:uid="{00000000-0005-0000-0000-00001F000000}"/>
    <cellStyle name="SAPBEXHLevel2" xfId="6" xr:uid="{00000000-0005-0000-0000-000020000000}"/>
    <cellStyle name="SAPBEXHLevel2 2" xfId="48" xr:uid="{00000000-0005-0000-0000-000021000000}"/>
    <cellStyle name="SAPBEXHLevel2X" xfId="30" xr:uid="{00000000-0005-0000-0000-000022000000}"/>
    <cellStyle name="SAPBEXHLevel3" xfId="7" xr:uid="{00000000-0005-0000-0000-000023000000}"/>
    <cellStyle name="SAPBEXHLevel3 2" xfId="49" xr:uid="{00000000-0005-0000-0000-000024000000}"/>
    <cellStyle name="SAPBEXHLevel3X" xfId="31" xr:uid="{00000000-0005-0000-0000-000025000000}"/>
    <cellStyle name="SAPBEXinputData" xfId="32" xr:uid="{00000000-0005-0000-0000-000026000000}"/>
    <cellStyle name="SAPBEXresData" xfId="33" xr:uid="{00000000-0005-0000-0000-000027000000}"/>
    <cellStyle name="SAPBEXresDataEmph" xfId="34" xr:uid="{00000000-0005-0000-0000-000028000000}"/>
    <cellStyle name="SAPBEXresItem" xfId="35" xr:uid="{00000000-0005-0000-0000-000029000000}"/>
    <cellStyle name="SAPBEXresItemX" xfId="36" xr:uid="{00000000-0005-0000-0000-00002A000000}"/>
    <cellStyle name="SAPBEXstdData" xfId="8" xr:uid="{00000000-0005-0000-0000-00002B000000}"/>
    <cellStyle name="SAPBEXstdData 2" xfId="50" xr:uid="{00000000-0005-0000-0000-00002C000000}"/>
    <cellStyle name="SAPBEXstdDataEmph" xfId="37" xr:uid="{00000000-0005-0000-0000-00002D000000}"/>
    <cellStyle name="SAPBEXstdItem" xfId="2" xr:uid="{00000000-0005-0000-0000-00002E000000}"/>
    <cellStyle name="SAPBEXstdItem 2" xfId="42" xr:uid="{00000000-0005-0000-0000-00002F000000}"/>
    <cellStyle name="SAPBEXstdItemX" xfId="38" xr:uid="{00000000-0005-0000-0000-000030000000}"/>
    <cellStyle name="SAPBEXtitle" xfId="39" xr:uid="{00000000-0005-0000-0000-000031000000}"/>
    <cellStyle name="SAPBEXundefined" xfId="40" xr:uid="{00000000-0005-0000-0000-00003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95"/>
  <sheetViews>
    <sheetView tabSelected="1" zoomScale="115" zoomScaleNormal="115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A102" sqref="A102"/>
    </sheetView>
  </sheetViews>
  <sheetFormatPr defaultColWidth="9.140625" defaultRowHeight="15" x14ac:dyDescent="0.25"/>
  <cols>
    <col min="1" max="1" width="17.28515625" customWidth="1"/>
    <col min="2" max="2" width="51.42578125" customWidth="1"/>
    <col min="3" max="7" width="13.28515625" customWidth="1"/>
  </cols>
  <sheetData>
    <row r="2" spans="1:7" ht="25.5" x14ac:dyDescent="0.25">
      <c r="A2" s="10">
        <v>1853</v>
      </c>
      <c r="B2" s="10" t="s">
        <v>64</v>
      </c>
      <c r="C2" s="10" t="s">
        <v>53</v>
      </c>
      <c r="D2" s="10" t="s">
        <v>54</v>
      </c>
      <c r="E2" s="11" t="s">
        <v>55</v>
      </c>
      <c r="F2" s="11" t="s">
        <v>56</v>
      </c>
      <c r="G2" s="11" t="s">
        <v>57</v>
      </c>
    </row>
    <row r="3" spans="1:7" x14ac:dyDescent="0.25">
      <c r="A3" s="8">
        <v>11</v>
      </c>
      <c r="B3" s="7" t="s">
        <v>2</v>
      </c>
      <c r="C3" s="9">
        <v>3155865.54</v>
      </c>
      <c r="D3" s="9">
        <v>3567421</v>
      </c>
      <c r="E3" s="9">
        <v>3456650</v>
      </c>
      <c r="F3" s="9">
        <v>3477783</v>
      </c>
      <c r="G3" s="9">
        <v>3493518</v>
      </c>
    </row>
    <row r="4" spans="1:7" x14ac:dyDescent="0.25">
      <c r="A4" s="8">
        <v>31</v>
      </c>
      <c r="B4" s="7" t="s">
        <v>14</v>
      </c>
      <c r="C4" s="9">
        <v>380699.92</v>
      </c>
      <c r="D4" s="9">
        <v>428250</v>
      </c>
      <c r="E4" s="9">
        <v>335005</v>
      </c>
      <c r="F4" s="9">
        <v>335005</v>
      </c>
      <c r="G4" s="9">
        <v>434048</v>
      </c>
    </row>
    <row r="5" spans="1:7" x14ac:dyDescent="0.25">
      <c r="A5" s="8">
        <v>43</v>
      </c>
      <c r="B5" s="7" t="s">
        <v>8</v>
      </c>
      <c r="C5" s="9">
        <v>75205.39</v>
      </c>
      <c r="D5" s="9">
        <v>37850</v>
      </c>
      <c r="E5" s="9">
        <v>66500</v>
      </c>
      <c r="F5" s="9">
        <v>66500</v>
      </c>
      <c r="G5" s="9">
        <v>107000</v>
      </c>
    </row>
    <row r="6" spans="1:7" x14ac:dyDescent="0.25">
      <c r="A6" s="8">
        <v>51</v>
      </c>
      <c r="B6" s="7" t="s">
        <v>10</v>
      </c>
      <c r="C6" s="9">
        <v>169199.29</v>
      </c>
      <c r="D6" s="9">
        <v>533200</v>
      </c>
      <c r="E6" s="9">
        <v>28846</v>
      </c>
      <c r="F6" s="9">
        <v>0</v>
      </c>
      <c r="G6" s="9">
        <v>0</v>
      </c>
    </row>
    <row r="7" spans="1:7" x14ac:dyDescent="0.25">
      <c r="A7" s="8">
        <v>52</v>
      </c>
      <c r="B7" s="7" t="s">
        <v>11</v>
      </c>
      <c r="C7" s="9">
        <v>1498962.44</v>
      </c>
      <c r="D7" s="9">
        <v>973190</v>
      </c>
      <c r="E7" s="9">
        <v>574000</v>
      </c>
      <c r="F7" s="9">
        <v>574000</v>
      </c>
      <c r="G7" s="9">
        <v>574000</v>
      </c>
    </row>
    <row r="8" spans="1:7" x14ac:dyDescent="0.25">
      <c r="A8" s="8">
        <v>61</v>
      </c>
      <c r="B8" s="7" t="s">
        <v>12</v>
      </c>
      <c r="C8" s="9">
        <v>0</v>
      </c>
      <c r="D8" s="9">
        <v>1990</v>
      </c>
      <c r="E8" s="9">
        <v>2500</v>
      </c>
      <c r="F8" s="9">
        <v>2500</v>
      </c>
      <c r="G8" s="9">
        <v>2500</v>
      </c>
    </row>
    <row r="9" spans="1:7" x14ac:dyDescent="0.25">
      <c r="A9" s="13" t="s">
        <v>49</v>
      </c>
      <c r="B9" s="14" t="s">
        <v>50</v>
      </c>
      <c r="C9" s="15">
        <v>5279933</v>
      </c>
      <c r="D9" s="15">
        <v>5541901</v>
      </c>
      <c r="E9" s="15">
        <f>E10+E15+E19+E23+E34+E60</f>
        <v>4463501</v>
      </c>
      <c r="F9" s="15">
        <f>F10+F15+F19+F23+F34+F60</f>
        <v>4455787.5110067204</v>
      </c>
      <c r="G9" s="15">
        <f t="shared" ref="F9:G9" si="0">G10+G15+G19+G23+G34+G60</f>
        <v>4611065.7212813441</v>
      </c>
    </row>
    <row r="10" spans="1:7" x14ac:dyDescent="0.25">
      <c r="A10" s="6" t="s">
        <v>0</v>
      </c>
      <c r="B10" s="7" t="s">
        <v>1</v>
      </c>
      <c r="C10" s="9">
        <v>2688751.49</v>
      </c>
      <c r="D10" s="9">
        <v>3303647</v>
      </c>
      <c r="E10" s="9">
        <v>3182028</v>
      </c>
      <c r="F10" s="9">
        <v>3197641</v>
      </c>
      <c r="G10" s="9">
        <v>3213331.5446410174</v>
      </c>
    </row>
    <row r="11" spans="1:7" x14ac:dyDescent="0.25">
      <c r="A11" s="8" t="s">
        <v>38</v>
      </c>
      <c r="B11" s="7" t="s">
        <v>2</v>
      </c>
      <c r="C11" s="9">
        <v>2688751.49</v>
      </c>
      <c r="D11" s="9">
        <f>D12</f>
        <v>3303647</v>
      </c>
      <c r="E11" s="9">
        <v>3182028</v>
      </c>
      <c r="F11" s="9">
        <v>3197640.6273980546</v>
      </c>
      <c r="G11" s="9">
        <v>3213331.5446410174</v>
      </c>
    </row>
    <row r="12" spans="1:7" x14ac:dyDescent="0.25">
      <c r="A12" s="8">
        <v>3</v>
      </c>
      <c r="B12" s="7" t="s">
        <v>52</v>
      </c>
      <c r="C12" s="9">
        <v>2688751.49</v>
      </c>
      <c r="D12" s="9">
        <v>3303647</v>
      </c>
      <c r="E12" s="9">
        <v>3182028</v>
      </c>
      <c r="F12" s="9">
        <v>3197640.6273980546</v>
      </c>
      <c r="G12" s="9">
        <v>3213331.5446410174</v>
      </c>
    </row>
    <row r="13" spans="1:7" x14ac:dyDescent="0.25">
      <c r="A13" s="12" t="s">
        <v>13</v>
      </c>
      <c r="B13" s="7" t="s">
        <v>40</v>
      </c>
      <c r="C13" s="9">
        <v>2643932.56</v>
      </c>
      <c r="D13" s="9">
        <v>3249996</v>
      </c>
      <c r="E13" s="9">
        <v>3057214</v>
      </c>
      <c r="F13" s="9">
        <v>3126439</v>
      </c>
      <c r="G13" s="9">
        <v>3141130</v>
      </c>
    </row>
    <row r="14" spans="1:7" x14ac:dyDescent="0.25">
      <c r="A14" s="12" t="s">
        <v>23</v>
      </c>
      <c r="B14" s="7" t="s">
        <v>39</v>
      </c>
      <c r="C14" s="9">
        <v>44818.93</v>
      </c>
      <c r="D14" s="9">
        <v>53651</v>
      </c>
      <c r="E14" s="9">
        <v>124814</v>
      </c>
      <c r="F14" s="9">
        <v>71202</v>
      </c>
      <c r="G14" s="9">
        <v>72202</v>
      </c>
    </row>
    <row r="15" spans="1:7" x14ac:dyDescent="0.25">
      <c r="A15" s="6" t="s">
        <v>3</v>
      </c>
      <c r="B15" s="7" t="s">
        <v>4</v>
      </c>
      <c r="C15" s="9">
        <v>0</v>
      </c>
      <c r="D15" s="9">
        <v>0</v>
      </c>
      <c r="E15" s="9">
        <v>3150</v>
      </c>
      <c r="F15" s="9">
        <v>0</v>
      </c>
      <c r="G15" s="9">
        <v>0</v>
      </c>
    </row>
    <row r="16" spans="1:7" x14ac:dyDescent="0.25">
      <c r="A16" s="8" t="s">
        <v>38</v>
      </c>
      <c r="B16" s="7" t="s">
        <v>2</v>
      </c>
      <c r="C16" s="9">
        <v>0</v>
      </c>
      <c r="D16" s="9">
        <f>D17</f>
        <v>0</v>
      </c>
      <c r="E16" s="9">
        <v>3150</v>
      </c>
      <c r="F16" s="9">
        <v>0</v>
      </c>
      <c r="G16" s="9">
        <v>0</v>
      </c>
    </row>
    <row r="17" spans="1:7" x14ac:dyDescent="0.25">
      <c r="A17" s="8">
        <v>3</v>
      </c>
      <c r="B17" s="7" t="s">
        <v>52</v>
      </c>
      <c r="C17" s="9">
        <v>0</v>
      </c>
      <c r="D17" s="9">
        <v>0</v>
      </c>
      <c r="E17" s="9">
        <v>3150</v>
      </c>
      <c r="F17" s="9">
        <v>0</v>
      </c>
      <c r="G17" s="9">
        <v>0</v>
      </c>
    </row>
    <row r="18" spans="1:7" x14ac:dyDescent="0.25">
      <c r="A18" s="12" t="s">
        <v>28</v>
      </c>
      <c r="B18" s="7" t="s">
        <v>46</v>
      </c>
      <c r="C18" s="9">
        <v>0</v>
      </c>
      <c r="D18" s="9">
        <v>0</v>
      </c>
      <c r="E18" s="9">
        <v>3150</v>
      </c>
      <c r="F18" s="9">
        <v>0</v>
      </c>
      <c r="G18" s="9">
        <v>0</v>
      </c>
    </row>
    <row r="19" spans="1:7" x14ac:dyDescent="0.25">
      <c r="A19" s="6" t="s">
        <v>62</v>
      </c>
      <c r="B19" s="7" t="s">
        <v>63</v>
      </c>
      <c r="C19" s="9">
        <v>0</v>
      </c>
      <c r="D19" s="9">
        <f>D20</f>
        <v>710</v>
      </c>
      <c r="E19" s="9">
        <v>0</v>
      </c>
      <c r="F19" s="9">
        <v>0</v>
      </c>
      <c r="G19" s="9">
        <v>0</v>
      </c>
    </row>
    <row r="20" spans="1:7" x14ac:dyDescent="0.25">
      <c r="A20" s="8" t="s">
        <v>38</v>
      </c>
      <c r="B20" s="7" t="s">
        <v>2</v>
      </c>
      <c r="C20" s="9">
        <v>0</v>
      </c>
      <c r="D20" s="9">
        <v>710</v>
      </c>
      <c r="E20" s="9">
        <v>0</v>
      </c>
      <c r="F20" s="9">
        <v>0</v>
      </c>
      <c r="G20" s="9">
        <v>0</v>
      </c>
    </row>
    <row r="21" spans="1:7" x14ac:dyDescent="0.25">
      <c r="A21" s="8">
        <v>3</v>
      </c>
      <c r="B21" s="7" t="s">
        <v>52</v>
      </c>
      <c r="C21" s="9">
        <v>0</v>
      </c>
      <c r="D21" s="9">
        <v>710</v>
      </c>
      <c r="E21" s="9">
        <v>0</v>
      </c>
      <c r="F21" s="9">
        <v>0</v>
      </c>
      <c r="G21" s="9">
        <v>0</v>
      </c>
    </row>
    <row r="22" spans="1:7" x14ac:dyDescent="0.25">
      <c r="A22" s="12" t="s">
        <v>25</v>
      </c>
      <c r="B22" s="7" t="s">
        <v>42</v>
      </c>
      <c r="C22" s="9">
        <v>0</v>
      </c>
      <c r="D22" s="9">
        <v>710</v>
      </c>
      <c r="E22" s="9">
        <v>0</v>
      </c>
      <c r="F22" s="9">
        <v>0</v>
      </c>
      <c r="G22" s="9">
        <v>0</v>
      </c>
    </row>
    <row r="23" spans="1:7" x14ac:dyDescent="0.25">
      <c r="A23" s="6" t="s">
        <v>5</v>
      </c>
      <c r="B23" s="7" t="s">
        <v>6</v>
      </c>
      <c r="C23" s="9">
        <f>C25+C30</f>
        <v>467114.45</v>
      </c>
      <c r="D23" s="9">
        <f>D24</f>
        <v>263064</v>
      </c>
      <c r="E23" s="9">
        <v>271472</v>
      </c>
      <c r="F23" s="9">
        <v>280141.51100672089</v>
      </c>
      <c r="G23" s="9">
        <v>280186.17664032598</v>
      </c>
    </row>
    <row r="24" spans="1:7" x14ac:dyDescent="0.25">
      <c r="A24" s="8" t="s">
        <v>38</v>
      </c>
      <c r="B24" s="7" t="s">
        <v>2</v>
      </c>
      <c r="C24" s="9">
        <v>467114.45</v>
      </c>
      <c r="D24" s="9">
        <f>D25</f>
        <v>263064</v>
      </c>
      <c r="E24" s="9">
        <v>271472</v>
      </c>
      <c r="F24" s="9">
        <v>280141.51100672089</v>
      </c>
      <c r="G24" s="9">
        <v>280186.17664032598</v>
      </c>
    </row>
    <row r="25" spans="1:7" x14ac:dyDescent="0.25">
      <c r="A25" s="8">
        <v>3</v>
      </c>
      <c r="B25" s="7" t="s">
        <v>52</v>
      </c>
      <c r="C25" s="9">
        <v>414405.76</v>
      </c>
      <c r="D25" s="9">
        <f>263064</f>
        <v>263064</v>
      </c>
      <c r="E25" s="9">
        <v>233880</v>
      </c>
      <c r="F25" s="9">
        <v>241480</v>
      </c>
      <c r="G25" s="9">
        <v>241525</v>
      </c>
    </row>
    <row r="26" spans="1:7" x14ac:dyDescent="0.25">
      <c r="A26" s="12" t="s">
        <v>13</v>
      </c>
      <c r="B26" s="7" t="s">
        <v>40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12" t="s">
        <v>23</v>
      </c>
      <c r="B27" s="7" t="s">
        <v>39</v>
      </c>
      <c r="C27" s="9">
        <v>401470.34</v>
      </c>
      <c r="D27" s="9">
        <v>235764</v>
      </c>
      <c r="E27" s="9">
        <v>231380</v>
      </c>
      <c r="F27" s="9">
        <v>238980</v>
      </c>
      <c r="G27" s="9">
        <v>239025</v>
      </c>
    </row>
    <row r="28" spans="1:7" x14ac:dyDescent="0.25">
      <c r="A28" s="12" t="s">
        <v>24</v>
      </c>
      <c r="B28" s="7" t="s">
        <v>41</v>
      </c>
      <c r="C28" s="9">
        <v>8349.5300000000007</v>
      </c>
      <c r="D28" s="9">
        <v>0</v>
      </c>
      <c r="E28" s="9">
        <v>2500</v>
      </c>
      <c r="F28" s="9">
        <v>2500</v>
      </c>
      <c r="G28" s="9">
        <v>2500</v>
      </c>
    </row>
    <row r="29" spans="1:7" x14ac:dyDescent="0.25">
      <c r="A29" s="12">
        <v>36</v>
      </c>
      <c r="B29" s="7" t="s">
        <v>45</v>
      </c>
      <c r="C29" s="9">
        <v>4055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8">
        <v>4</v>
      </c>
      <c r="B30" s="7" t="s">
        <v>61</v>
      </c>
      <c r="C30" s="9">
        <v>52708.69</v>
      </c>
      <c r="D30" s="9">
        <f>D32</f>
        <v>27300</v>
      </c>
      <c r="E30" s="9">
        <v>37592</v>
      </c>
      <c r="F30" s="9">
        <v>38662</v>
      </c>
      <c r="G30" s="9">
        <v>38661</v>
      </c>
    </row>
    <row r="31" spans="1:7" x14ac:dyDescent="0.25">
      <c r="A31" s="12" t="s">
        <v>26</v>
      </c>
      <c r="B31" s="7" t="s">
        <v>48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</row>
    <row r="32" spans="1:7" x14ac:dyDescent="0.25">
      <c r="A32" s="12" t="s">
        <v>27</v>
      </c>
      <c r="B32" s="7" t="s">
        <v>43</v>
      </c>
      <c r="C32" s="9">
        <v>52708.69</v>
      </c>
      <c r="D32" s="9">
        <v>27300</v>
      </c>
      <c r="E32" s="9">
        <v>37592</v>
      </c>
      <c r="F32" s="9">
        <v>38662</v>
      </c>
      <c r="G32" s="9">
        <v>38661</v>
      </c>
    </row>
    <row r="33" spans="1:7" x14ac:dyDescent="0.25">
      <c r="A33" s="12" t="s">
        <v>29</v>
      </c>
      <c r="B33" s="7" t="s">
        <v>44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</row>
    <row r="34" spans="1:7" x14ac:dyDescent="0.25">
      <c r="A34" s="6" t="s">
        <v>15</v>
      </c>
      <c r="B34" s="7" t="s">
        <v>16</v>
      </c>
      <c r="C34" s="9">
        <v>272364.39</v>
      </c>
      <c r="D34" s="9">
        <f>D38</f>
        <v>533200</v>
      </c>
      <c r="E34" s="9">
        <v>0</v>
      </c>
      <c r="F34" s="9">
        <v>0</v>
      </c>
      <c r="G34" s="9">
        <v>0</v>
      </c>
    </row>
    <row r="35" spans="1:7" x14ac:dyDescent="0.25">
      <c r="A35" s="6">
        <v>43</v>
      </c>
      <c r="B35" s="7" t="s">
        <v>8</v>
      </c>
      <c r="C35" s="9">
        <v>4722.91</v>
      </c>
      <c r="D35" s="9">
        <v>0</v>
      </c>
      <c r="E35" s="9">
        <v>0</v>
      </c>
      <c r="F35" s="9">
        <v>0</v>
      </c>
      <c r="G35" s="9">
        <v>0</v>
      </c>
    </row>
    <row r="36" spans="1:7" x14ac:dyDescent="0.25">
      <c r="A36" s="6">
        <v>3</v>
      </c>
      <c r="B36" s="7" t="s">
        <v>52</v>
      </c>
      <c r="C36" s="9">
        <v>4722.91</v>
      </c>
      <c r="D36" s="9">
        <v>0</v>
      </c>
      <c r="E36" s="9">
        <v>0</v>
      </c>
      <c r="F36" s="9">
        <v>0</v>
      </c>
      <c r="G36" s="9">
        <v>0</v>
      </c>
    </row>
    <row r="37" spans="1:7" x14ac:dyDescent="0.25">
      <c r="A37" s="6" t="s">
        <v>23</v>
      </c>
      <c r="B37" s="7" t="s">
        <v>39</v>
      </c>
      <c r="C37" s="9">
        <v>4722.91</v>
      </c>
      <c r="D37" s="9">
        <v>0</v>
      </c>
      <c r="E37" s="9">
        <v>0</v>
      </c>
      <c r="F37" s="9">
        <v>0</v>
      </c>
      <c r="G37" s="9">
        <v>0</v>
      </c>
    </row>
    <row r="38" spans="1:7" x14ac:dyDescent="0.25">
      <c r="A38" s="8" t="s">
        <v>9</v>
      </c>
      <c r="B38" s="7" t="s">
        <v>10</v>
      </c>
      <c r="C38" s="9">
        <v>48033</v>
      </c>
      <c r="D38" s="9">
        <v>533200</v>
      </c>
      <c r="E38" s="9">
        <v>0</v>
      </c>
      <c r="F38" s="9">
        <v>0</v>
      </c>
      <c r="G38" s="9">
        <v>0</v>
      </c>
    </row>
    <row r="39" spans="1:7" x14ac:dyDescent="0.25">
      <c r="A39" s="8">
        <v>3</v>
      </c>
      <c r="B39" s="7" t="s">
        <v>52</v>
      </c>
      <c r="C39" s="9">
        <v>45202</v>
      </c>
      <c r="D39" s="9">
        <v>483950</v>
      </c>
      <c r="E39" s="9">
        <v>0</v>
      </c>
      <c r="F39" s="9">
        <v>0</v>
      </c>
      <c r="G39" s="9">
        <v>0</v>
      </c>
    </row>
    <row r="40" spans="1:7" x14ac:dyDescent="0.25">
      <c r="A40" s="12" t="s">
        <v>13</v>
      </c>
      <c r="B40" s="7" t="s">
        <v>40</v>
      </c>
      <c r="C40" s="9">
        <v>0</v>
      </c>
      <c r="D40" s="9">
        <v>335800</v>
      </c>
      <c r="E40" s="9">
        <v>0</v>
      </c>
      <c r="F40" s="9">
        <v>0</v>
      </c>
      <c r="G40" s="9">
        <v>0</v>
      </c>
    </row>
    <row r="41" spans="1:7" x14ac:dyDescent="0.25">
      <c r="A41" s="12" t="s">
        <v>23</v>
      </c>
      <c r="B41" s="7" t="s">
        <v>39</v>
      </c>
      <c r="C41" s="9">
        <v>41333.050000000003</v>
      </c>
      <c r="D41" s="9">
        <v>148150</v>
      </c>
      <c r="E41" s="9">
        <v>0</v>
      </c>
      <c r="F41" s="9">
        <v>0</v>
      </c>
      <c r="G41" s="9">
        <v>0</v>
      </c>
    </row>
    <row r="42" spans="1:7" x14ac:dyDescent="0.25">
      <c r="A42" s="12" t="s">
        <v>24</v>
      </c>
      <c r="B42" s="7" t="s">
        <v>41</v>
      </c>
      <c r="C42" s="9">
        <v>0</v>
      </c>
      <c r="D42" s="9">
        <v>0</v>
      </c>
      <c r="E42" s="9">
        <v>0</v>
      </c>
      <c r="F42" s="9">
        <v>0</v>
      </c>
      <c r="G42" s="9">
        <v>0</v>
      </c>
    </row>
    <row r="43" spans="1:7" x14ac:dyDescent="0.25">
      <c r="A43" s="12" t="s">
        <v>30</v>
      </c>
      <c r="B43" s="7" t="s">
        <v>45</v>
      </c>
      <c r="C43" s="9">
        <v>3869</v>
      </c>
      <c r="D43" s="9">
        <v>0</v>
      </c>
      <c r="E43" s="9">
        <v>0</v>
      </c>
      <c r="F43" s="9">
        <v>0</v>
      </c>
      <c r="G43" s="9">
        <v>0</v>
      </c>
    </row>
    <row r="44" spans="1:7" x14ac:dyDescent="0.25">
      <c r="A44" s="12" t="s">
        <v>25</v>
      </c>
      <c r="B44" s="7" t="s">
        <v>42</v>
      </c>
      <c r="C44" s="9">
        <v>0</v>
      </c>
      <c r="D44" s="9">
        <v>0</v>
      </c>
      <c r="E44" s="9">
        <v>0</v>
      </c>
      <c r="F44" s="9">
        <v>0</v>
      </c>
      <c r="G44" s="9">
        <v>0</v>
      </c>
    </row>
    <row r="45" spans="1:7" x14ac:dyDescent="0.25">
      <c r="A45" s="8">
        <v>4</v>
      </c>
      <c r="B45" s="7" t="s">
        <v>61</v>
      </c>
      <c r="C45" s="9">
        <v>2830.91</v>
      </c>
      <c r="D45" s="9">
        <v>49250</v>
      </c>
      <c r="E45" s="9">
        <v>0</v>
      </c>
      <c r="F45" s="9">
        <v>0</v>
      </c>
      <c r="G45" s="9">
        <v>0</v>
      </c>
    </row>
    <row r="46" spans="1:7" x14ac:dyDescent="0.25">
      <c r="A46" s="12" t="s">
        <v>26</v>
      </c>
      <c r="B46" s="7" t="s">
        <v>48</v>
      </c>
      <c r="C46" s="9">
        <v>0</v>
      </c>
      <c r="D46" s="9">
        <v>0</v>
      </c>
      <c r="E46" s="9">
        <v>0</v>
      </c>
      <c r="F46" s="9">
        <v>0</v>
      </c>
      <c r="G46" s="9">
        <v>0</v>
      </c>
    </row>
    <row r="47" spans="1:7" x14ac:dyDescent="0.25">
      <c r="A47" s="12" t="s">
        <v>27</v>
      </c>
      <c r="B47" s="7" t="s">
        <v>43</v>
      </c>
      <c r="C47" s="9">
        <v>2830.91</v>
      </c>
      <c r="D47" s="9">
        <v>49250</v>
      </c>
      <c r="E47" s="9">
        <v>0</v>
      </c>
      <c r="F47" s="9">
        <v>0</v>
      </c>
      <c r="G47" s="9">
        <v>0</v>
      </c>
    </row>
    <row r="48" spans="1:7" x14ac:dyDescent="0.25">
      <c r="A48" s="12" t="s">
        <v>29</v>
      </c>
      <c r="B48" s="7" t="s">
        <v>44</v>
      </c>
      <c r="C48" s="9">
        <v>0</v>
      </c>
      <c r="D48" s="9">
        <v>0</v>
      </c>
      <c r="E48" s="9">
        <v>0</v>
      </c>
      <c r="F48" s="9">
        <v>0</v>
      </c>
      <c r="G48" s="9">
        <v>0</v>
      </c>
    </row>
    <row r="49" spans="1:7" x14ac:dyDescent="0.25">
      <c r="A49" s="8" t="s">
        <v>47</v>
      </c>
      <c r="B49" s="7" t="s">
        <v>10</v>
      </c>
      <c r="C49" s="9">
        <v>219608.52</v>
      </c>
      <c r="D49" s="9">
        <v>0</v>
      </c>
      <c r="E49" s="9">
        <v>0</v>
      </c>
      <c r="F49" s="9">
        <v>0</v>
      </c>
      <c r="G49" s="9">
        <v>0</v>
      </c>
    </row>
    <row r="50" spans="1:7" x14ac:dyDescent="0.25">
      <c r="A50" s="8">
        <v>3</v>
      </c>
      <c r="B50" s="7" t="s">
        <v>52</v>
      </c>
      <c r="C50" s="9">
        <v>218573.4</v>
      </c>
      <c r="D50" s="9">
        <v>0</v>
      </c>
      <c r="E50" s="9">
        <v>0</v>
      </c>
      <c r="F50" s="9">
        <v>0</v>
      </c>
      <c r="G50" s="9">
        <v>0</v>
      </c>
    </row>
    <row r="51" spans="1:7" x14ac:dyDescent="0.25">
      <c r="A51" s="12" t="s">
        <v>13</v>
      </c>
      <c r="B51" s="7" t="s">
        <v>40</v>
      </c>
      <c r="C51" s="9">
        <v>70430.31</v>
      </c>
      <c r="D51" s="9">
        <v>0</v>
      </c>
      <c r="E51" s="9">
        <v>0</v>
      </c>
      <c r="F51" s="9">
        <v>0</v>
      </c>
      <c r="G51" s="9">
        <v>0</v>
      </c>
    </row>
    <row r="52" spans="1:7" x14ac:dyDescent="0.25">
      <c r="A52" s="12" t="s">
        <v>23</v>
      </c>
      <c r="B52" s="7" t="s">
        <v>39</v>
      </c>
      <c r="C52" s="9">
        <v>87986.559999999998</v>
      </c>
      <c r="D52" s="9">
        <v>0</v>
      </c>
      <c r="E52" s="9">
        <v>0</v>
      </c>
      <c r="F52" s="9">
        <v>0</v>
      </c>
      <c r="G52" s="9">
        <v>0</v>
      </c>
    </row>
    <row r="53" spans="1:7" x14ac:dyDescent="0.25">
      <c r="A53" s="12" t="s">
        <v>24</v>
      </c>
      <c r="B53" s="7" t="s">
        <v>41</v>
      </c>
      <c r="C53" s="9">
        <v>0</v>
      </c>
      <c r="D53" s="9">
        <v>0</v>
      </c>
      <c r="E53" s="9">
        <v>0</v>
      </c>
      <c r="F53" s="9">
        <v>0</v>
      </c>
      <c r="G53" s="9">
        <v>0</v>
      </c>
    </row>
    <row r="54" spans="1:7" x14ac:dyDescent="0.25">
      <c r="A54" s="12" t="s">
        <v>30</v>
      </c>
      <c r="B54" s="7" t="s">
        <v>45</v>
      </c>
      <c r="C54" s="9">
        <v>60156.53</v>
      </c>
      <c r="D54" s="9">
        <v>0</v>
      </c>
      <c r="E54" s="9">
        <v>0</v>
      </c>
      <c r="F54" s="9">
        <v>0</v>
      </c>
      <c r="G54" s="9">
        <v>0</v>
      </c>
    </row>
    <row r="55" spans="1:7" x14ac:dyDescent="0.25">
      <c r="A55" s="12" t="s">
        <v>25</v>
      </c>
      <c r="B55" s="7" t="s">
        <v>42</v>
      </c>
      <c r="C55" s="9">
        <v>0</v>
      </c>
      <c r="D55" s="9">
        <v>0</v>
      </c>
      <c r="E55" s="9">
        <v>0</v>
      </c>
      <c r="F55" s="9">
        <v>0</v>
      </c>
      <c r="G55" s="9">
        <v>0</v>
      </c>
    </row>
    <row r="56" spans="1:7" x14ac:dyDescent="0.25">
      <c r="A56" s="8">
        <v>4</v>
      </c>
      <c r="B56" s="7" t="s">
        <v>61</v>
      </c>
      <c r="C56" s="9">
        <v>1035.1199999999999</v>
      </c>
      <c r="D56" s="9">
        <v>0</v>
      </c>
      <c r="E56" s="9">
        <v>0</v>
      </c>
      <c r="F56" s="9">
        <v>0</v>
      </c>
      <c r="G56" s="9">
        <v>0</v>
      </c>
    </row>
    <row r="57" spans="1:7" x14ac:dyDescent="0.25">
      <c r="A57" s="12" t="s">
        <v>26</v>
      </c>
      <c r="B57" s="7" t="s">
        <v>48</v>
      </c>
      <c r="C57" s="9">
        <v>0</v>
      </c>
      <c r="D57" s="9">
        <v>0</v>
      </c>
      <c r="E57" s="9">
        <v>0</v>
      </c>
      <c r="F57" s="9">
        <v>0</v>
      </c>
      <c r="G57" s="9">
        <v>0</v>
      </c>
    </row>
    <row r="58" spans="1:7" x14ac:dyDescent="0.25">
      <c r="A58" s="12" t="s">
        <v>27</v>
      </c>
      <c r="B58" s="7" t="s">
        <v>43</v>
      </c>
      <c r="C58" s="9">
        <v>1035.1199999999999</v>
      </c>
      <c r="D58" s="9">
        <v>0</v>
      </c>
      <c r="E58" s="9">
        <v>0</v>
      </c>
      <c r="F58" s="9">
        <v>0</v>
      </c>
      <c r="G58" s="9">
        <v>0</v>
      </c>
    </row>
    <row r="59" spans="1:7" x14ac:dyDescent="0.25">
      <c r="A59" s="12" t="s">
        <v>29</v>
      </c>
      <c r="B59" s="7" t="s">
        <v>44</v>
      </c>
      <c r="C59" s="9">
        <v>0</v>
      </c>
      <c r="D59" s="9">
        <v>0</v>
      </c>
      <c r="E59" s="9">
        <v>0</v>
      </c>
      <c r="F59" s="9">
        <v>0</v>
      </c>
      <c r="G59" s="9">
        <v>0</v>
      </c>
    </row>
    <row r="60" spans="1:7" x14ac:dyDescent="0.25">
      <c r="A60" s="6" t="s">
        <v>17</v>
      </c>
      <c r="B60" s="7" t="s">
        <v>16</v>
      </c>
      <c r="C60" s="9">
        <v>1851702.25</v>
      </c>
      <c r="D60" s="9">
        <v>1441280</v>
      </c>
      <c r="E60" s="9">
        <f>E61+E71+E79+E85+E93</f>
        <v>1006851</v>
      </c>
      <c r="F60" s="9">
        <f t="shared" ref="F60:G60" si="1">F61+F71+F79+F85+F93</f>
        <v>978005</v>
      </c>
      <c r="G60" s="9">
        <f t="shared" si="1"/>
        <v>1117548</v>
      </c>
    </row>
    <row r="61" spans="1:7" x14ac:dyDescent="0.25">
      <c r="A61" s="8" t="s">
        <v>13</v>
      </c>
      <c r="B61" s="7" t="s">
        <v>14</v>
      </c>
      <c r="C61" s="9">
        <v>380699.52</v>
      </c>
      <c r="D61" s="9">
        <v>428250</v>
      </c>
      <c r="E61" s="9">
        <v>335005</v>
      </c>
      <c r="F61" s="9">
        <v>335005</v>
      </c>
      <c r="G61" s="9">
        <v>434048</v>
      </c>
    </row>
    <row r="62" spans="1:7" x14ac:dyDescent="0.25">
      <c r="A62" s="8">
        <v>3</v>
      </c>
      <c r="B62" s="7" t="s">
        <v>52</v>
      </c>
      <c r="C62" s="9">
        <v>357651.99</v>
      </c>
      <c r="D62" s="9">
        <v>350950</v>
      </c>
      <c r="E62" s="9">
        <v>335005</v>
      </c>
      <c r="F62" s="9">
        <v>335005</v>
      </c>
      <c r="G62" s="9">
        <v>434048</v>
      </c>
    </row>
    <row r="63" spans="1:7" x14ac:dyDescent="0.25">
      <c r="A63" s="12" t="s">
        <v>13</v>
      </c>
      <c r="B63" s="7" t="s">
        <v>40</v>
      </c>
      <c r="C63" s="9">
        <v>137353.5</v>
      </c>
      <c r="D63" s="9">
        <v>151950</v>
      </c>
      <c r="E63" s="9">
        <v>170300</v>
      </c>
      <c r="F63" s="9">
        <v>170300</v>
      </c>
      <c r="G63" s="9">
        <v>213300</v>
      </c>
    </row>
    <row r="64" spans="1:7" x14ac:dyDescent="0.25">
      <c r="A64" s="12" t="s">
        <v>23</v>
      </c>
      <c r="B64" s="7" t="s">
        <v>39</v>
      </c>
      <c r="C64" s="9">
        <v>219428</v>
      </c>
      <c r="D64" s="9">
        <v>199000</v>
      </c>
      <c r="E64" s="9">
        <v>129705</v>
      </c>
      <c r="F64" s="9">
        <v>129705</v>
      </c>
      <c r="G64" s="9">
        <v>165748</v>
      </c>
    </row>
    <row r="65" spans="1:7" x14ac:dyDescent="0.25">
      <c r="A65" s="12" t="s">
        <v>24</v>
      </c>
      <c r="B65" s="7" t="s">
        <v>41</v>
      </c>
      <c r="C65" s="9">
        <v>339.6</v>
      </c>
      <c r="D65" s="9">
        <v>0</v>
      </c>
      <c r="E65" s="9">
        <v>0</v>
      </c>
      <c r="F65" s="9">
        <v>0</v>
      </c>
      <c r="G65" s="9">
        <v>0</v>
      </c>
    </row>
    <row r="66" spans="1:7" x14ac:dyDescent="0.25">
      <c r="A66" s="12">
        <v>37</v>
      </c>
      <c r="B66" s="7" t="s">
        <v>42</v>
      </c>
      <c r="C66" s="9">
        <v>530.89</v>
      </c>
      <c r="D66" s="9">
        <v>0</v>
      </c>
      <c r="E66" s="9">
        <v>0</v>
      </c>
      <c r="F66" s="9">
        <v>0</v>
      </c>
      <c r="G66" s="9">
        <v>0</v>
      </c>
    </row>
    <row r="67" spans="1:7" x14ac:dyDescent="0.25">
      <c r="A67" s="12">
        <v>4</v>
      </c>
      <c r="B67" s="7" t="s">
        <v>61</v>
      </c>
      <c r="C67" s="9">
        <v>23047.53</v>
      </c>
      <c r="D67" s="9">
        <v>77300</v>
      </c>
      <c r="E67" s="9">
        <v>35000</v>
      </c>
      <c r="F67" s="9">
        <v>35000</v>
      </c>
      <c r="G67" s="9">
        <v>55000</v>
      </c>
    </row>
    <row r="68" spans="1:7" x14ac:dyDescent="0.25">
      <c r="A68" s="12" t="s">
        <v>26</v>
      </c>
      <c r="B68" s="7" t="s">
        <v>48</v>
      </c>
      <c r="C68" s="9"/>
      <c r="D68" s="9">
        <v>0</v>
      </c>
      <c r="E68" s="9">
        <v>0</v>
      </c>
      <c r="F68" s="9">
        <v>0</v>
      </c>
      <c r="G68" s="9">
        <v>0</v>
      </c>
    </row>
    <row r="69" spans="1:7" x14ac:dyDescent="0.25">
      <c r="A69" s="12">
        <v>42</v>
      </c>
      <c r="B69" s="7" t="s">
        <v>43</v>
      </c>
      <c r="C69" s="9">
        <v>23047.53</v>
      </c>
      <c r="D69" s="9">
        <v>77300</v>
      </c>
      <c r="E69" s="16">
        <v>35000</v>
      </c>
      <c r="F69" s="9">
        <v>35000</v>
      </c>
      <c r="G69" s="9">
        <v>55000</v>
      </c>
    </row>
    <row r="70" spans="1:7" x14ac:dyDescent="0.25">
      <c r="A70" s="12" t="s">
        <v>29</v>
      </c>
      <c r="B70" s="7" t="s">
        <v>44</v>
      </c>
      <c r="C70" s="9"/>
      <c r="D70" s="9">
        <v>0</v>
      </c>
      <c r="E70" s="9">
        <v>0</v>
      </c>
      <c r="F70" s="9">
        <v>0</v>
      </c>
      <c r="G70" s="9">
        <v>0</v>
      </c>
    </row>
    <row r="71" spans="1:7" x14ac:dyDescent="0.25">
      <c r="A71" s="8" t="s">
        <v>7</v>
      </c>
      <c r="B71" s="7" t="s">
        <v>8</v>
      </c>
      <c r="C71" s="9">
        <v>70482.48</v>
      </c>
      <c r="D71" s="9">
        <v>37850</v>
      </c>
      <c r="E71" s="9">
        <v>66500</v>
      </c>
      <c r="F71" s="9">
        <v>66500</v>
      </c>
      <c r="G71" s="9">
        <v>107000</v>
      </c>
    </row>
    <row r="72" spans="1:7" x14ac:dyDescent="0.25">
      <c r="A72" s="8">
        <v>3</v>
      </c>
      <c r="B72" s="7" t="s">
        <v>52</v>
      </c>
      <c r="C72" s="9">
        <v>55466.74</v>
      </c>
      <c r="D72" s="9">
        <v>27850</v>
      </c>
      <c r="E72" s="9">
        <v>52500</v>
      </c>
      <c r="F72" s="9">
        <v>52500</v>
      </c>
      <c r="G72" s="9">
        <v>92000</v>
      </c>
    </row>
    <row r="73" spans="1:7" x14ac:dyDescent="0.25">
      <c r="A73" s="12" t="s">
        <v>13</v>
      </c>
      <c r="B73" s="7" t="s">
        <v>40</v>
      </c>
      <c r="C73" s="9">
        <v>9636.81</v>
      </c>
      <c r="D73" s="9">
        <v>15000</v>
      </c>
      <c r="E73" s="9">
        <v>33500</v>
      </c>
      <c r="F73" s="9">
        <v>33500</v>
      </c>
      <c r="G73" s="9">
        <v>59425</v>
      </c>
    </row>
    <row r="74" spans="1:7" x14ac:dyDescent="0.25">
      <c r="A74" s="12" t="s">
        <v>23</v>
      </c>
      <c r="B74" s="7" t="s">
        <v>39</v>
      </c>
      <c r="C74" s="9">
        <v>45829.93</v>
      </c>
      <c r="D74" s="9">
        <v>12850</v>
      </c>
      <c r="E74" s="9">
        <v>19000</v>
      </c>
      <c r="F74" s="9">
        <v>19000</v>
      </c>
      <c r="G74" s="9">
        <v>32575</v>
      </c>
    </row>
    <row r="75" spans="1:7" x14ac:dyDescent="0.25">
      <c r="A75" s="12" t="s">
        <v>24</v>
      </c>
      <c r="B75" s="7" t="s">
        <v>41</v>
      </c>
      <c r="C75" s="9"/>
      <c r="D75" s="9">
        <v>0</v>
      </c>
      <c r="E75" s="9">
        <v>0</v>
      </c>
      <c r="F75" s="9">
        <v>0</v>
      </c>
      <c r="G75" s="9">
        <v>0</v>
      </c>
    </row>
    <row r="76" spans="1:7" x14ac:dyDescent="0.25">
      <c r="A76" s="12" t="s">
        <v>25</v>
      </c>
      <c r="B76" s="7" t="s">
        <v>42</v>
      </c>
      <c r="C76" s="9"/>
      <c r="D76" s="9">
        <v>0</v>
      </c>
      <c r="E76" s="9">
        <v>0</v>
      </c>
      <c r="F76" s="9">
        <v>0</v>
      </c>
      <c r="G76" s="9">
        <v>0</v>
      </c>
    </row>
    <row r="77" spans="1:7" x14ac:dyDescent="0.25">
      <c r="A77" s="8">
        <v>4</v>
      </c>
      <c r="B77" s="7" t="s">
        <v>61</v>
      </c>
      <c r="C77" s="9">
        <v>15016</v>
      </c>
      <c r="D77" s="9">
        <v>10000</v>
      </c>
      <c r="E77" s="9">
        <v>14000</v>
      </c>
      <c r="F77" s="9">
        <v>14000</v>
      </c>
      <c r="G77" s="9">
        <v>15000</v>
      </c>
    </row>
    <row r="78" spans="1:7" x14ac:dyDescent="0.25">
      <c r="A78" s="12" t="s">
        <v>27</v>
      </c>
      <c r="B78" s="7" t="s">
        <v>43</v>
      </c>
      <c r="C78" s="9">
        <v>15016</v>
      </c>
      <c r="D78" s="9">
        <v>10000</v>
      </c>
      <c r="E78" s="9">
        <v>14000</v>
      </c>
      <c r="F78" s="9">
        <v>14000</v>
      </c>
      <c r="G78" s="9">
        <v>15000</v>
      </c>
    </row>
    <row r="79" spans="1:7" x14ac:dyDescent="0.25">
      <c r="A79" s="8" t="s">
        <v>9</v>
      </c>
      <c r="B79" s="7" t="s">
        <v>10</v>
      </c>
      <c r="C79" s="9">
        <v>121166.33</v>
      </c>
      <c r="D79" s="9">
        <v>0</v>
      </c>
      <c r="E79" s="9">
        <v>28846</v>
      </c>
      <c r="F79" s="9">
        <v>0</v>
      </c>
      <c r="G79" s="9">
        <v>0</v>
      </c>
    </row>
    <row r="80" spans="1:7" x14ac:dyDescent="0.25">
      <c r="A80" s="8">
        <v>3</v>
      </c>
      <c r="B80" s="7" t="s">
        <v>52</v>
      </c>
      <c r="C80" s="9">
        <v>121166</v>
      </c>
      <c r="D80" s="9">
        <v>0</v>
      </c>
      <c r="E80" s="9">
        <v>27796</v>
      </c>
      <c r="F80" s="9">
        <v>0</v>
      </c>
      <c r="G80" s="9">
        <v>0</v>
      </c>
    </row>
    <row r="81" spans="1:7" x14ac:dyDescent="0.25">
      <c r="A81" s="12" t="s">
        <v>23</v>
      </c>
      <c r="B81" s="7" t="s">
        <v>39</v>
      </c>
      <c r="C81" s="9">
        <v>121089.83</v>
      </c>
      <c r="D81" s="9">
        <v>0</v>
      </c>
      <c r="E81" s="9">
        <v>27796</v>
      </c>
      <c r="F81" s="9">
        <v>0</v>
      </c>
      <c r="G81" s="9">
        <v>0</v>
      </c>
    </row>
    <row r="82" spans="1:7" x14ac:dyDescent="0.25">
      <c r="A82" s="12">
        <v>34</v>
      </c>
      <c r="B82" s="7" t="s">
        <v>41</v>
      </c>
      <c r="C82" s="9">
        <v>76.5</v>
      </c>
      <c r="D82" s="9"/>
      <c r="E82" s="9"/>
      <c r="F82" s="9"/>
      <c r="G82" s="9"/>
    </row>
    <row r="83" spans="1:7" x14ac:dyDescent="0.25">
      <c r="A83" s="8">
        <v>4</v>
      </c>
      <c r="B83" s="7" t="s">
        <v>61</v>
      </c>
      <c r="C83" s="9">
        <v>0</v>
      </c>
      <c r="D83" s="9">
        <v>0</v>
      </c>
      <c r="E83" s="9">
        <v>1050</v>
      </c>
      <c r="F83" s="9">
        <v>0</v>
      </c>
      <c r="G83" s="9">
        <v>0</v>
      </c>
    </row>
    <row r="84" spans="1:7" x14ac:dyDescent="0.25">
      <c r="A84" s="12" t="s">
        <v>27</v>
      </c>
      <c r="B84" s="7" t="s">
        <v>43</v>
      </c>
      <c r="C84" s="9">
        <v>0</v>
      </c>
      <c r="D84" s="9">
        <v>0</v>
      </c>
      <c r="E84" s="9">
        <v>1050</v>
      </c>
      <c r="F84" s="9">
        <v>0</v>
      </c>
      <c r="G84" s="9">
        <v>0</v>
      </c>
    </row>
    <row r="85" spans="1:7" x14ac:dyDescent="0.25">
      <c r="A85" s="8" t="s">
        <v>47</v>
      </c>
      <c r="B85" s="7" t="s">
        <v>11</v>
      </c>
      <c r="C85" s="9">
        <v>1279353.92</v>
      </c>
      <c r="D85" s="9">
        <v>973190</v>
      </c>
      <c r="E85" s="9">
        <v>574000</v>
      </c>
      <c r="F85" s="9">
        <v>574000</v>
      </c>
      <c r="G85" s="9">
        <v>574000</v>
      </c>
    </row>
    <row r="86" spans="1:7" x14ac:dyDescent="0.25">
      <c r="A86" s="8">
        <v>3</v>
      </c>
      <c r="B86" s="7" t="s">
        <v>52</v>
      </c>
      <c r="C86" s="9">
        <v>1230998.96</v>
      </c>
      <c r="D86" s="9">
        <v>623190</v>
      </c>
      <c r="E86" s="9">
        <v>532750</v>
      </c>
      <c r="F86" s="9">
        <v>536850</v>
      </c>
      <c r="G86" s="9">
        <v>536850</v>
      </c>
    </row>
    <row r="87" spans="1:7" x14ac:dyDescent="0.25">
      <c r="A87" s="12" t="s">
        <v>13</v>
      </c>
      <c r="B87" s="7" t="s">
        <v>40</v>
      </c>
      <c r="C87" s="9">
        <v>248918.25</v>
      </c>
      <c r="D87" s="9">
        <f>274808+25000</f>
        <v>299808</v>
      </c>
      <c r="E87" s="9">
        <v>112500</v>
      </c>
      <c r="F87" s="9">
        <v>112500</v>
      </c>
      <c r="G87" s="9">
        <v>112500</v>
      </c>
    </row>
    <row r="88" spans="1:7" x14ac:dyDescent="0.25">
      <c r="A88" s="12" t="s">
        <v>23</v>
      </c>
      <c r="B88" s="7" t="s">
        <v>39</v>
      </c>
      <c r="C88" s="9">
        <v>958710.76</v>
      </c>
      <c r="D88" s="9">
        <f>5985+149397+18000+75000+50000+25000</f>
        <v>323382</v>
      </c>
      <c r="E88" s="9">
        <v>419700</v>
      </c>
      <c r="F88" s="9">
        <v>423800</v>
      </c>
      <c r="G88" s="9">
        <v>423800</v>
      </c>
    </row>
    <row r="89" spans="1:7" x14ac:dyDescent="0.25">
      <c r="A89" s="12" t="s">
        <v>30</v>
      </c>
      <c r="B89" s="7" t="s">
        <v>45</v>
      </c>
      <c r="C89" s="9">
        <v>22839.06</v>
      </c>
      <c r="D89" s="9">
        <v>0</v>
      </c>
      <c r="E89" s="9">
        <v>0</v>
      </c>
      <c r="F89" s="9">
        <v>0</v>
      </c>
      <c r="G89" s="9">
        <v>0</v>
      </c>
    </row>
    <row r="90" spans="1:7" x14ac:dyDescent="0.25">
      <c r="A90" s="12" t="s">
        <v>25</v>
      </c>
      <c r="B90" s="7" t="s">
        <v>42</v>
      </c>
      <c r="C90" s="9">
        <v>530.89</v>
      </c>
      <c r="D90" s="9">
        <v>0</v>
      </c>
      <c r="E90" s="9">
        <v>550</v>
      </c>
      <c r="F90" s="9">
        <v>550</v>
      </c>
      <c r="G90" s="9">
        <v>550</v>
      </c>
    </row>
    <row r="91" spans="1:7" x14ac:dyDescent="0.25">
      <c r="A91" s="8">
        <v>4</v>
      </c>
      <c r="B91" s="7" t="s">
        <v>61</v>
      </c>
      <c r="C91" s="9">
        <v>48354.96</v>
      </c>
      <c r="D91" s="9">
        <v>350000</v>
      </c>
      <c r="E91" s="9">
        <v>41250</v>
      </c>
      <c r="F91" s="9">
        <v>37150</v>
      </c>
      <c r="G91" s="9">
        <v>37150</v>
      </c>
    </row>
    <row r="92" spans="1:7" x14ac:dyDescent="0.25">
      <c r="A92" s="12" t="s">
        <v>27</v>
      </c>
      <c r="B92" s="7" t="s">
        <v>43</v>
      </c>
      <c r="C92" s="9">
        <v>48355</v>
      </c>
      <c r="D92" s="9">
        <v>350000</v>
      </c>
      <c r="E92" s="9">
        <v>41250</v>
      </c>
      <c r="F92" s="9">
        <v>37150</v>
      </c>
      <c r="G92" s="9">
        <v>37150</v>
      </c>
    </row>
    <row r="93" spans="1:7" x14ac:dyDescent="0.25">
      <c r="A93" s="8" t="s">
        <v>51</v>
      </c>
      <c r="B93" s="7" t="s">
        <v>12</v>
      </c>
      <c r="C93" s="9"/>
      <c r="D93" s="9">
        <v>1990</v>
      </c>
      <c r="E93" s="9">
        <v>2500</v>
      </c>
      <c r="F93" s="9">
        <v>2500</v>
      </c>
      <c r="G93" s="9">
        <v>2500</v>
      </c>
    </row>
    <row r="94" spans="1:7" x14ac:dyDescent="0.25">
      <c r="A94" s="8">
        <v>3</v>
      </c>
      <c r="B94" s="7" t="s">
        <v>52</v>
      </c>
      <c r="C94" s="9"/>
      <c r="D94" s="9">
        <v>1990</v>
      </c>
      <c r="E94" s="9">
        <v>2500</v>
      </c>
      <c r="F94" s="9">
        <v>2500</v>
      </c>
      <c r="G94" s="9">
        <v>2500</v>
      </c>
    </row>
    <row r="95" spans="1:7" x14ac:dyDescent="0.25">
      <c r="A95" s="12" t="s">
        <v>23</v>
      </c>
      <c r="B95" s="7" t="s">
        <v>39</v>
      </c>
      <c r="C95" s="9"/>
      <c r="D95" s="9">
        <v>1990</v>
      </c>
      <c r="E95" s="9">
        <v>2500</v>
      </c>
      <c r="F95" s="9">
        <v>2500</v>
      </c>
      <c r="G95" s="9">
        <v>2500</v>
      </c>
    </row>
  </sheetData>
  <pageMargins left="0.31496062992125984" right="0.31496062992125984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25"/>
  <sheetViews>
    <sheetView zoomScale="80" zoomScaleNormal="80" workbookViewId="0">
      <pane xSplit="6" ySplit="5" topLeftCell="G6" activePane="bottomRight" state="frozen"/>
      <selection pane="topRight" activeCell="G1" sqref="G1"/>
      <selection pane="bottomLeft" activeCell="A6" sqref="A6"/>
      <selection pane="bottomRight" activeCell="J6" sqref="J6:J25"/>
    </sheetView>
  </sheetViews>
  <sheetFormatPr defaultRowHeight="15" x14ac:dyDescent="0.25"/>
  <cols>
    <col min="1" max="1" width="41" style="2" customWidth="1"/>
    <col min="2" max="2" width="36.28515625" customWidth="1"/>
    <col min="3" max="3" width="12.28515625" customWidth="1"/>
    <col min="4" max="4" width="56.140625" customWidth="1"/>
    <col min="5" max="5" width="8.42578125" customWidth="1"/>
    <col min="6" max="6" width="13.42578125" customWidth="1"/>
    <col min="7" max="7" width="12" style="3" customWidth="1"/>
    <col min="8" max="8" width="11.7109375" customWidth="1"/>
    <col min="9" max="9" width="12.7109375" customWidth="1"/>
    <col min="10" max="10" width="12.5703125" customWidth="1"/>
  </cols>
  <sheetData>
    <row r="1" spans="1:10" ht="15.75" x14ac:dyDescent="0.25">
      <c r="B1" s="5" t="s">
        <v>37</v>
      </c>
      <c r="C1" s="17">
        <v>1853</v>
      </c>
      <c r="D1" s="17" t="s">
        <v>64</v>
      </c>
    </row>
    <row r="2" spans="1:10" ht="15.75" thickBot="1" x14ac:dyDescent="0.3"/>
    <row r="3" spans="1:10" ht="24" thickBot="1" x14ac:dyDescent="0.4">
      <c r="B3" s="18" t="s">
        <v>31</v>
      </c>
      <c r="C3" s="19"/>
      <c r="D3" s="19"/>
      <c r="E3" s="19"/>
      <c r="F3" s="19"/>
      <c r="G3" s="19"/>
      <c r="H3" s="19"/>
      <c r="I3" s="19"/>
      <c r="J3" s="20"/>
    </row>
    <row r="5" spans="1:10" s="2" customFormat="1" ht="47.25" x14ac:dyDescent="0.25">
      <c r="A5" s="4" t="s">
        <v>19</v>
      </c>
      <c r="B5" s="4" t="s">
        <v>35</v>
      </c>
      <c r="C5" s="4" t="s">
        <v>32</v>
      </c>
      <c r="D5" s="4" t="s">
        <v>20</v>
      </c>
      <c r="E5" s="4" t="s">
        <v>33</v>
      </c>
      <c r="F5" s="4" t="s">
        <v>21</v>
      </c>
      <c r="G5" s="4" t="s">
        <v>34</v>
      </c>
      <c r="H5" s="4" t="s">
        <v>58</v>
      </c>
      <c r="I5" s="4" t="s">
        <v>59</v>
      </c>
      <c r="J5" s="4" t="s">
        <v>60</v>
      </c>
    </row>
    <row r="6" spans="1:10" ht="30" x14ac:dyDescent="0.25">
      <c r="A6" s="2" t="s">
        <v>22</v>
      </c>
      <c r="B6" t="s">
        <v>36</v>
      </c>
      <c r="C6" t="s">
        <v>0</v>
      </c>
      <c r="D6" t="s">
        <v>1</v>
      </c>
      <c r="E6">
        <v>11</v>
      </c>
      <c r="F6" t="s">
        <v>2</v>
      </c>
      <c r="G6" s="3" t="s">
        <v>13</v>
      </c>
      <c r="H6" s="1">
        <f>PREDLOŽAK!E13</f>
        <v>3057214</v>
      </c>
      <c r="I6" s="1">
        <f>PREDLOŽAK!F13</f>
        <v>3126439</v>
      </c>
      <c r="J6" s="1">
        <f>PREDLOŽAK!G13</f>
        <v>3141130</v>
      </c>
    </row>
    <row r="7" spans="1:10" x14ac:dyDescent="0.25">
      <c r="G7" s="3" t="s">
        <v>23</v>
      </c>
      <c r="H7" s="1">
        <f>PREDLOŽAK!E14</f>
        <v>124814</v>
      </c>
      <c r="I7" s="1">
        <f>PREDLOŽAK!F14</f>
        <v>71202</v>
      </c>
      <c r="J7" s="1">
        <f>PREDLOŽAK!G14</f>
        <v>72202</v>
      </c>
    </row>
    <row r="8" spans="1:10" x14ac:dyDescent="0.25">
      <c r="C8" t="s">
        <v>3</v>
      </c>
      <c r="D8" t="s">
        <v>4</v>
      </c>
      <c r="E8">
        <v>11</v>
      </c>
      <c r="F8" t="s">
        <v>2</v>
      </c>
      <c r="G8" s="3">
        <v>38</v>
      </c>
      <c r="H8" s="1">
        <f>PREDLOŽAK!E15</f>
        <v>3150</v>
      </c>
      <c r="I8" s="1">
        <f>PREDLOŽAK!F15</f>
        <v>0</v>
      </c>
      <c r="J8" s="1">
        <f>PREDLOŽAK!G15</f>
        <v>0</v>
      </c>
    </row>
    <row r="9" spans="1:10" x14ac:dyDescent="0.25">
      <c r="C9" t="s">
        <v>5</v>
      </c>
      <c r="D9" t="s">
        <v>6</v>
      </c>
      <c r="E9">
        <v>11</v>
      </c>
      <c r="F9" t="s">
        <v>2</v>
      </c>
      <c r="G9" s="3" t="s">
        <v>23</v>
      </c>
      <c r="H9" s="1">
        <f>PREDLOŽAK!E27</f>
        <v>231380</v>
      </c>
      <c r="I9" s="1">
        <f>PREDLOŽAK!F27</f>
        <v>238980</v>
      </c>
      <c r="J9" s="1">
        <f>PREDLOŽAK!G27</f>
        <v>239025</v>
      </c>
    </row>
    <row r="10" spans="1:10" x14ac:dyDescent="0.25">
      <c r="G10" s="3" t="s">
        <v>24</v>
      </c>
      <c r="H10" s="1">
        <f>PREDLOŽAK!E28</f>
        <v>2500</v>
      </c>
      <c r="I10" s="1">
        <f>PREDLOŽAK!F28</f>
        <v>2500</v>
      </c>
      <c r="J10" s="1">
        <f>PREDLOŽAK!G28</f>
        <v>2500</v>
      </c>
    </row>
    <row r="11" spans="1:10" x14ac:dyDescent="0.25">
      <c r="G11" s="3" t="s">
        <v>27</v>
      </c>
      <c r="H11" s="1">
        <f>PREDLOŽAK!E32</f>
        <v>37592</v>
      </c>
      <c r="I11" s="1">
        <f>PREDLOŽAK!F32</f>
        <v>38662</v>
      </c>
      <c r="J11" s="1">
        <f>PREDLOŽAK!G32</f>
        <v>38661</v>
      </c>
    </row>
    <row r="12" spans="1:10" x14ac:dyDescent="0.25">
      <c r="C12" t="s">
        <v>15</v>
      </c>
      <c r="D12" t="s">
        <v>16</v>
      </c>
      <c r="E12">
        <v>51</v>
      </c>
      <c r="F12" t="s">
        <v>10</v>
      </c>
      <c r="G12" s="3" t="s">
        <v>23</v>
      </c>
      <c r="H12" s="1">
        <f>PREDLOŽAK!E41</f>
        <v>0</v>
      </c>
      <c r="I12" s="1">
        <f>PREDLOŽAK!F41</f>
        <v>0</v>
      </c>
      <c r="J12" s="1">
        <f>PREDLOŽAK!G41</f>
        <v>0</v>
      </c>
    </row>
    <row r="13" spans="1:10" x14ac:dyDescent="0.25">
      <c r="C13" t="s">
        <v>17</v>
      </c>
      <c r="D13" t="s">
        <v>18</v>
      </c>
      <c r="E13">
        <v>31</v>
      </c>
      <c r="F13" t="s">
        <v>14</v>
      </c>
      <c r="G13" s="3">
        <v>31</v>
      </c>
      <c r="H13" s="1">
        <f>PREDLOŽAK!E63</f>
        <v>170300</v>
      </c>
      <c r="I13" s="1">
        <f>PREDLOŽAK!F63</f>
        <v>170300</v>
      </c>
      <c r="J13" s="1">
        <f>PREDLOŽAK!G63</f>
        <v>213300</v>
      </c>
    </row>
    <row r="14" spans="1:10" x14ac:dyDescent="0.25">
      <c r="G14" s="3" t="s">
        <v>23</v>
      </c>
      <c r="H14" s="1">
        <f>PREDLOŽAK!E64</f>
        <v>129705</v>
      </c>
      <c r="I14" s="1">
        <f>PREDLOŽAK!F64</f>
        <v>129705</v>
      </c>
      <c r="J14" s="1">
        <f>PREDLOŽAK!G64</f>
        <v>165748</v>
      </c>
    </row>
    <row r="15" spans="1:10" x14ac:dyDescent="0.25">
      <c r="G15" s="3" t="s">
        <v>27</v>
      </c>
      <c r="H15" s="1">
        <f>PREDLOŽAK!E69</f>
        <v>35000</v>
      </c>
      <c r="I15" s="1">
        <f>PREDLOŽAK!F69</f>
        <v>35000</v>
      </c>
      <c r="J15" s="1">
        <f>PREDLOŽAK!G69</f>
        <v>55000</v>
      </c>
    </row>
    <row r="16" spans="1:10" x14ac:dyDescent="0.25">
      <c r="E16">
        <v>43</v>
      </c>
      <c r="F16" t="s">
        <v>8</v>
      </c>
      <c r="G16" s="3" t="s">
        <v>13</v>
      </c>
      <c r="H16" s="1">
        <f>PREDLOŽAK!E73</f>
        <v>33500</v>
      </c>
      <c r="I16" s="1">
        <f>PREDLOŽAK!F73</f>
        <v>33500</v>
      </c>
      <c r="J16" s="1">
        <f>PREDLOŽAK!G73</f>
        <v>59425</v>
      </c>
    </row>
    <row r="17" spans="5:10" x14ac:dyDescent="0.25">
      <c r="G17" s="3" t="s">
        <v>23</v>
      </c>
      <c r="H17" s="1">
        <f>PREDLOŽAK!E74</f>
        <v>19000</v>
      </c>
      <c r="I17" s="1">
        <f>PREDLOŽAK!F74</f>
        <v>19000</v>
      </c>
      <c r="J17" s="1">
        <f>PREDLOŽAK!G74</f>
        <v>32575</v>
      </c>
    </row>
    <row r="18" spans="5:10" x14ac:dyDescent="0.25">
      <c r="G18" s="3" t="s">
        <v>27</v>
      </c>
      <c r="H18" s="1">
        <f>PREDLOŽAK!E78</f>
        <v>14000</v>
      </c>
      <c r="I18" s="1">
        <f>PREDLOŽAK!F78</f>
        <v>14000</v>
      </c>
      <c r="J18" s="1">
        <f>PREDLOŽAK!G78</f>
        <v>15000</v>
      </c>
    </row>
    <row r="19" spans="5:10" x14ac:dyDescent="0.25">
      <c r="E19">
        <v>51</v>
      </c>
      <c r="F19" t="s">
        <v>10</v>
      </c>
      <c r="G19" s="3">
        <v>32</v>
      </c>
      <c r="H19" s="1">
        <f>PREDLOŽAK!E81</f>
        <v>27796</v>
      </c>
      <c r="I19" s="1">
        <f>PREDLOŽAK!F81</f>
        <v>0</v>
      </c>
      <c r="J19" s="1">
        <f>PREDLOŽAK!G81</f>
        <v>0</v>
      </c>
    </row>
    <row r="20" spans="5:10" x14ac:dyDescent="0.25">
      <c r="G20" s="3">
        <v>42</v>
      </c>
      <c r="H20" s="1">
        <f>PREDLOŽAK!E84</f>
        <v>1050</v>
      </c>
      <c r="I20" s="1">
        <f>PREDLOŽAK!F84</f>
        <v>0</v>
      </c>
      <c r="J20" s="1">
        <f>PREDLOŽAK!G84</f>
        <v>0</v>
      </c>
    </row>
    <row r="21" spans="5:10" x14ac:dyDescent="0.25">
      <c r="E21">
        <v>52</v>
      </c>
      <c r="F21" t="s">
        <v>11</v>
      </c>
      <c r="G21" s="3" t="s">
        <v>13</v>
      </c>
      <c r="H21" s="1">
        <f>PREDLOŽAK!E87</f>
        <v>112500</v>
      </c>
      <c r="I21" s="1">
        <f>PREDLOŽAK!F87</f>
        <v>112500</v>
      </c>
      <c r="J21" s="1">
        <f>PREDLOŽAK!G87</f>
        <v>112500</v>
      </c>
    </row>
    <row r="22" spans="5:10" x14ac:dyDescent="0.25">
      <c r="G22" s="3" t="s">
        <v>23</v>
      </c>
      <c r="H22" s="1" cm="1">
        <f t="array" ref="H22:J22">PREDLOŽAK!E88:G88</f>
        <v>419700</v>
      </c>
      <c r="I22" s="1">
        <v>423800</v>
      </c>
      <c r="J22" s="1">
        <v>423800</v>
      </c>
    </row>
    <row r="23" spans="5:10" x14ac:dyDescent="0.25">
      <c r="G23" s="3">
        <v>37</v>
      </c>
      <c r="H23" s="1">
        <f>PREDLOŽAK!E90</f>
        <v>550</v>
      </c>
      <c r="I23" s="1">
        <f>PREDLOŽAK!F90</f>
        <v>550</v>
      </c>
      <c r="J23" s="1">
        <f>PREDLOŽAK!G90</f>
        <v>550</v>
      </c>
    </row>
    <row r="24" spans="5:10" x14ac:dyDescent="0.25">
      <c r="G24" s="3">
        <v>42</v>
      </c>
      <c r="H24" s="1">
        <f>PREDLOŽAK!E92</f>
        <v>41250</v>
      </c>
      <c r="I24" s="1">
        <f>PREDLOŽAK!F92</f>
        <v>37150</v>
      </c>
      <c r="J24" s="1">
        <f>PREDLOŽAK!G92</f>
        <v>37150</v>
      </c>
    </row>
    <row r="25" spans="5:10" x14ac:dyDescent="0.25">
      <c r="E25">
        <v>61</v>
      </c>
      <c r="F25" t="s">
        <v>12</v>
      </c>
      <c r="G25" s="3">
        <v>32</v>
      </c>
      <c r="H25" s="1">
        <f>PREDLOŽAK!E95</f>
        <v>2500</v>
      </c>
      <c r="I25" s="1">
        <f>PREDLOŽAK!F95</f>
        <v>2500</v>
      </c>
      <c r="J25" s="1">
        <f>PREDLOŽAK!G95</f>
        <v>2500</v>
      </c>
    </row>
  </sheetData>
  <mergeCells count="1">
    <mergeCell ref="B3:J3"/>
  </mergeCells>
  <pageMargins left="0.7" right="0.7" top="0.75" bottom="0.75" header="0.3" footer="0.3"/>
  <pageSetup scale="56" fitToHeight="0" orientation="landscape" verticalDpi="0" r:id="rId1"/>
  <ignoredErrors>
    <ignoredError sqref="G9:G12 G6:G7 G14:G2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PREDLOŽAK</vt:lpstr>
      <vt:lpstr>08006 POSEBNI DIO</vt:lpstr>
      <vt:lpstr>PREDLOŽAK!Print_Area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mzagorac</dc:creator>
  <cp:lastModifiedBy>Lara Manojlović</cp:lastModifiedBy>
  <cp:lastPrinted>2024-12-15T17:02:45Z</cp:lastPrinted>
  <dcterms:created xsi:type="dcterms:W3CDTF">2022-10-31T10:11:38Z</dcterms:created>
  <dcterms:modified xsi:type="dcterms:W3CDTF">2024-12-31T13:12:26Z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POSEBNI DIO FINANCIJSKOG PLANA 01.12.2022..xlsx</vt:lpwstr>
  </property>
</Properties>
</file>