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lmanojlov\Računovodstvo\Financijski plan\2025-2027\Rebalans 2025\Rebalans 2025\Rebalans - usvojeni DP\"/>
    </mc:Choice>
  </mc:AlternateContent>
  <xr:revisionPtr revIDLastSave="0" documentId="13_ncr:1_{66CA6008-2017-4DF6-9118-FAE44BC2589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REDLOŽAK" sheetId="7" r:id="rId1"/>
    <sheet name="08006 POSEBNI DIO" sheetId="8" r:id="rId2"/>
  </sheets>
  <definedNames>
    <definedName name="_xlnm.Print_Area" localSheetId="0">PREDLOŽAK!$A$1:$E$86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7" i="8" l="1"/>
  <c r="J27" i="8"/>
  <c r="H27" i="8"/>
  <c r="I23" i="8"/>
  <c r="J23" i="8"/>
  <c r="H23" i="8"/>
  <c r="I21" i="8"/>
  <c r="J21" i="8" s="1"/>
  <c r="I20" i="8"/>
  <c r="I19" i="8"/>
  <c r="J19" i="8" s="1"/>
  <c r="I18" i="8"/>
  <c r="J18" i="8" s="1"/>
  <c r="I17" i="8"/>
  <c r="J17" i="8" s="1"/>
  <c r="I16" i="8"/>
  <c r="I12" i="8"/>
  <c r="J12" i="8" s="1"/>
  <c r="I9" i="8"/>
  <c r="J14" i="8"/>
  <c r="J15" i="8"/>
  <c r="J11" i="8"/>
  <c r="D27" i="7"/>
  <c r="D20" i="7"/>
  <c r="D10" i="7" s="1"/>
  <c r="E34" i="7"/>
  <c r="E30" i="7"/>
  <c r="E26" i="7"/>
  <c r="E8" i="7"/>
  <c r="E33" i="7"/>
  <c r="E32" i="7"/>
  <c r="E31" i="7"/>
  <c r="C6" i="7"/>
  <c r="J34" i="8"/>
  <c r="J31" i="8"/>
  <c r="J25" i="8"/>
  <c r="J29" i="8"/>
  <c r="J33" i="8"/>
  <c r="J37" i="8"/>
  <c r="E74" i="7"/>
  <c r="E66" i="7" l="1"/>
  <c r="E70" i="7"/>
  <c r="E43" i="7"/>
  <c r="E27" i="7"/>
  <c r="H20" i="8"/>
  <c r="J20" i="8" s="1"/>
  <c r="J22" i="8"/>
  <c r="E4" i="7"/>
  <c r="E5" i="7"/>
  <c r="E6" i="7"/>
  <c r="E7" i="7"/>
  <c r="E9" i="7"/>
  <c r="E11" i="7"/>
  <c r="E12" i="7"/>
  <c r="E13" i="7"/>
  <c r="E14" i="7"/>
  <c r="E15" i="7"/>
  <c r="E16" i="7"/>
  <c r="E17" i="7"/>
  <c r="E18" i="7"/>
  <c r="E19" i="7"/>
  <c r="E20" i="7"/>
  <c r="E21" i="7"/>
  <c r="E22" i="7"/>
  <c r="E23" i="7"/>
  <c r="E24" i="7"/>
  <c r="E25" i="7"/>
  <c r="E28" i="7"/>
  <c r="E29" i="7"/>
  <c r="E35" i="7"/>
  <c r="E36" i="7"/>
  <c r="E37" i="7"/>
  <c r="E38" i="7"/>
  <c r="E39" i="7"/>
  <c r="E40" i="7"/>
  <c r="E42" i="7"/>
  <c r="E44" i="7"/>
  <c r="E45" i="7"/>
  <c r="E46" i="7"/>
  <c r="E47" i="7"/>
  <c r="E49" i="7"/>
  <c r="E50" i="7"/>
  <c r="E51" i="7"/>
  <c r="E52" i="7"/>
  <c r="E53" i="7"/>
  <c r="E54" i="7"/>
  <c r="E55" i="7"/>
  <c r="E56" i="7"/>
  <c r="E57" i="7"/>
  <c r="E58" i="7"/>
  <c r="E59" i="7"/>
  <c r="E60" i="7"/>
  <c r="E61" i="7"/>
  <c r="E62" i="7"/>
  <c r="E63" i="7"/>
  <c r="E64" i="7"/>
  <c r="E65" i="7"/>
  <c r="E67" i="7"/>
  <c r="E68" i="7"/>
  <c r="E69" i="7"/>
  <c r="E71" i="7"/>
  <c r="E72" i="7"/>
  <c r="E73" i="7"/>
  <c r="E75" i="7"/>
  <c r="E76" i="7"/>
  <c r="E77" i="7"/>
  <c r="E78" i="7"/>
  <c r="E79" i="7"/>
  <c r="E80" i="7"/>
  <c r="E81" i="7"/>
  <c r="E82" i="7"/>
  <c r="E83" i="7"/>
  <c r="E84" i="7"/>
  <c r="E85" i="7"/>
  <c r="E86" i="7"/>
  <c r="E3" i="7"/>
  <c r="C48" i="7"/>
  <c r="C10" i="7" s="1"/>
  <c r="H9" i="8"/>
  <c r="J9" i="8" s="1"/>
  <c r="I8" i="8"/>
  <c r="H8" i="8"/>
  <c r="I6" i="8"/>
  <c r="I39" i="8"/>
  <c r="H39" i="8"/>
  <c r="I24" i="8"/>
  <c r="H24" i="8"/>
  <c r="I7" i="8"/>
  <c r="J39" i="8" l="1"/>
  <c r="J24" i="8"/>
  <c r="J8" i="8"/>
  <c r="E10" i="7"/>
  <c r="E48" i="7"/>
  <c r="I40" i="8"/>
  <c r="H40" i="8"/>
  <c r="I38" i="8"/>
  <c r="H38" i="8"/>
  <c r="I36" i="8"/>
  <c r="H36" i="8"/>
  <c r="I35" i="8"/>
  <c r="H35" i="8"/>
  <c r="I32" i="8"/>
  <c r="H32" i="8"/>
  <c r="I30" i="8"/>
  <c r="H30" i="8"/>
  <c r="I28" i="8"/>
  <c r="H28" i="8"/>
  <c r="I26" i="8"/>
  <c r="H26" i="8"/>
  <c r="J26" i="8" s="1"/>
  <c r="J32" i="8" l="1"/>
  <c r="J36" i="8"/>
  <c r="J38" i="8"/>
  <c r="J40" i="8"/>
  <c r="J28" i="8"/>
  <c r="J30" i="8"/>
  <c r="J35" i="8"/>
  <c r="H16" i="8"/>
  <c r="J16" i="8" s="1"/>
  <c r="I13" i="8"/>
  <c r="H13" i="8"/>
  <c r="I10" i="8"/>
  <c r="H10" i="8"/>
  <c r="J10" i="8" s="1"/>
  <c r="H7" i="8"/>
  <c r="J7" i="8" s="1"/>
  <c r="H6" i="8"/>
  <c r="J6" i="8" s="1"/>
  <c r="J13" i="8" l="1"/>
</calcChain>
</file>

<file path=xl/sharedStrings.xml><?xml version="1.0" encoding="utf-8"?>
<sst xmlns="http://schemas.openxmlformats.org/spreadsheetml/2006/main" count="187" uniqueCount="61">
  <si>
    <t>A621001</t>
  </si>
  <si>
    <t>REDOVNA DJELATNOST SVEUČILIŠTA U ZAGREBU</t>
  </si>
  <si>
    <t>Opći prihodi i primici</t>
  </si>
  <si>
    <t>A621181</t>
  </si>
  <si>
    <t>PRAVOMOĆNE SUDSKE PRESUDE</t>
  </si>
  <si>
    <t>A622122</t>
  </si>
  <si>
    <t>PROGRAMSKO FINANCIRANJE JAVNIH VISOKIH UČILIŠTA</t>
  </si>
  <si>
    <t>43</t>
  </si>
  <si>
    <t>Ostali prihodi za posebne namjene</t>
  </si>
  <si>
    <t>51</t>
  </si>
  <si>
    <t>Pomoći EU</t>
  </si>
  <si>
    <t>Ostale pomoći</t>
  </si>
  <si>
    <t>Donacije</t>
  </si>
  <si>
    <t>31</t>
  </si>
  <si>
    <t>Vlastiti prihodi</t>
  </si>
  <si>
    <t>A679078</t>
  </si>
  <si>
    <t>EU PROJEKTI SVEUČILIŠTA U ZAGREBU (IZ EVIDENCIJSKIH PRIHODA)</t>
  </si>
  <si>
    <t>A679088</t>
  </si>
  <si>
    <t>REDOVNA DJELATNOST SVEUČILIŠTA U ZAGREBU (IZ EVIDENCIJSKIH PRIHODA)</t>
  </si>
  <si>
    <t>Korisnik</t>
  </si>
  <si>
    <t>OPIS AKTIVNOSTI</t>
  </si>
  <si>
    <t>OPIS IZVORA</t>
  </si>
  <si>
    <t>1853 SVEUČILIŠTE U ZAGREBU - GEODETSKI FAKULTET</t>
  </si>
  <si>
    <t>32</t>
  </si>
  <si>
    <t>34</t>
  </si>
  <si>
    <t>37</t>
  </si>
  <si>
    <t>41</t>
  </si>
  <si>
    <t>42</t>
  </si>
  <si>
    <t>38</t>
  </si>
  <si>
    <t>45</t>
  </si>
  <si>
    <t>36</t>
  </si>
  <si>
    <t>II. POSEBNI DIO</t>
  </si>
  <si>
    <t>AKTIVNOST</t>
  </si>
  <si>
    <t>IZVOR</t>
  </si>
  <si>
    <t>SKUPINA RASHODA/ IZDATAKA</t>
  </si>
  <si>
    <t>PROGRAM</t>
  </si>
  <si>
    <t>KORISNIK DRŽAVNOG PRORAČUNA</t>
  </si>
  <si>
    <t>11</t>
  </si>
  <si>
    <t>Materijalni rashodi</t>
  </si>
  <si>
    <t>Rashodi za zaposlene</t>
  </si>
  <si>
    <t>Financijski rashodi</t>
  </si>
  <si>
    <t>Naknade građanima i kućanstvima na temelju osiguranja i druge naknade</t>
  </si>
  <si>
    <t>Rashodi za nabavu proizvedene dugotrajne imovine</t>
  </si>
  <si>
    <t>Rashodi za dodatna ulaganja na nefinancijskoj imovini</t>
  </si>
  <si>
    <t>Pomoći dane u inozemstvo i unutar općeg proračuna</t>
  </si>
  <si>
    <t>Ostali rashodi</t>
  </si>
  <si>
    <t>52</t>
  </si>
  <si>
    <t>Rashodi za nabavu neproizvedene dugotrajne imovine</t>
  </si>
  <si>
    <t>3705</t>
  </si>
  <si>
    <t>VISOKO OBRAZOVANJE</t>
  </si>
  <si>
    <t>61</t>
  </si>
  <si>
    <t>Rashodi poslovanja</t>
  </si>
  <si>
    <t>PLAN 
2025.</t>
  </si>
  <si>
    <t>Rashodi za nabavu nefinancijske imovine</t>
  </si>
  <si>
    <t>SVEUČILIŠTE U ZAGREBU  -  GEODETSKI FAKULTET</t>
  </si>
  <si>
    <t>NOVI PLAN 2025.</t>
  </si>
  <si>
    <t>Povećanje/
smanjenje</t>
  </si>
  <si>
    <t>Novi plan 2025.</t>
  </si>
  <si>
    <t>Plan 2025.</t>
  </si>
  <si>
    <t>Mehanizam za oporavak i otpornost</t>
  </si>
  <si>
    <t>3705 VISOKO OBRAZOVANJE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</si>
</sst>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10"/>
      <name val="Arial"/>
      <family val="2"/>
    </font>
    <font>
      <b/>
      <sz val="16"/>
      <name val="Arial"/>
      <family val="2"/>
      <charset val="238"/>
    </font>
    <font>
      <b/>
      <sz val="10"/>
      <color indexed="44"/>
      <name val="Arial"/>
      <family val="2"/>
      <charset val="238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8"/>
      <name val="Arial"/>
      <family val="2"/>
    </font>
    <font>
      <b/>
      <sz val="10"/>
      <color indexed="8"/>
      <name val="Arial"/>
      <family val="2"/>
      <charset val="238"/>
    </font>
    <font>
      <b/>
      <sz val="11"/>
      <color theme="1"/>
      <name val="Calibri"/>
      <family val="2"/>
      <scheme val="minor"/>
    </font>
  </fonts>
  <fills count="28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9"/>
      </patternFill>
    </fill>
    <fill>
      <patternFill patternType="solid">
        <fgColor indexed="40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23"/>
      </patternFill>
    </fill>
    <fill>
      <patternFill patternType="solid">
        <fgColor indexed="41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 style="thin">
        <color indexed="18"/>
      </left>
      <right style="thin">
        <color indexed="18"/>
      </right>
      <top/>
      <bottom style="thin">
        <color indexed="18"/>
      </bottom>
      <diagonal/>
    </border>
    <border>
      <left style="thin">
        <color indexed="18"/>
      </left>
      <right style="thin">
        <color indexed="18"/>
      </right>
      <top/>
      <bottom/>
      <diagonal/>
    </border>
    <border>
      <left style="thin">
        <color indexed="64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18"/>
      </left>
      <right style="thin">
        <color indexed="64"/>
      </right>
      <top style="thin">
        <color indexed="18"/>
      </top>
      <bottom style="thin">
        <color indexed="18"/>
      </bottom>
      <diagonal/>
    </border>
    <border>
      <left style="thin">
        <color indexed="64"/>
      </left>
      <right style="thin">
        <color indexed="63"/>
      </right>
      <top/>
      <bottom style="thin">
        <color indexed="63"/>
      </bottom>
      <diagonal/>
    </border>
    <border>
      <left style="thin">
        <color indexed="64"/>
      </left>
      <right style="thin">
        <color indexed="18"/>
      </right>
      <top style="thin">
        <color indexed="18"/>
      </top>
      <bottom style="thin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64"/>
      </bottom>
      <diagonal/>
    </border>
    <border>
      <left style="thin">
        <color indexed="18"/>
      </left>
      <right style="thin">
        <color indexed="64"/>
      </right>
      <top style="thin">
        <color indexed="18"/>
      </top>
      <bottom style="thin">
        <color indexed="64"/>
      </bottom>
      <diagonal/>
    </border>
  </borders>
  <cellStyleXfs count="51">
    <xf numFmtId="0" fontId="0" fillId="0" borderId="0"/>
    <xf numFmtId="0" fontId="1" fillId="2" borderId="1" applyNumberFormat="0" applyProtection="0">
      <alignment horizontal="left" vertical="center" indent="1"/>
    </xf>
    <xf numFmtId="0" fontId="2" fillId="3" borderId="1" applyNumberFormat="0" applyProtection="0">
      <alignment horizontal="left" vertical="center" indent="1"/>
    </xf>
    <xf numFmtId="0" fontId="3" fillId="0" borderId="0"/>
    <xf numFmtId="0" fontId="2" fillId="4" borderId="1" applyNumberFormat="0" applyProtection="0">
      <alignment horizontal="left" vertical="center" wrapText="1" indent="1"/>
    </xf>
    <xf numFmtId="4" fontId="4" fillId="5" borderId="1" applyNumberFormat="0" applyProtection="0">
      <alignment vertical="center"/>
    </xf>
    <xf numFmtId="0" fontId="2" fillId="6" borderId="1" applyNumberFormat="0" applyProtection="0">
      <alignment horizontal="left" vertical="center" wrapText="1" indent="1"/>
    </xf>
    <xf numFmtId="0" fontId="2" fillId="3" borderId="1" applyNumberFormat="0" applyProtection="0">
      <alignment horizontal="left" vertical="center" wrapText="1" indent="1"/>
    </xf>
    <xf numFmtId="4" fontId="4" fillId="7" borderId="1" applyNumberFormat="0" applyProtection="0">
      <alignment horizontal="right" vertical="center"/>
    </xf>
    <xf numFmtId="4" fontId="5" fillId="5" borderId="1" applyNumberFormat="0" applyProtection="0">
      <alignment vertical="center"/>
    </xf>
    <xf numFmtId="4" fontId="4" fillId="5" borderId="1" applyNumberFormat="0" applyProtection="0">
      <alignment horizontal="left" vertical="center" indent="1"/>
    </xf>
    <xf numFmtId="4" fontId="4" fillId="5" borderId="1" applyNumberFormat="0" applyProtection="0">
      <alignment horizontal="left" vertical="center" indent="1"/>
    </xf>
    <xf numFmtId="4" fontId="4" fillId="8" borderId="1" applyNumberFormat="0" applyProtection="0">
      <alignment horizontal="right" vertical="center"/>
    </xf>
    <xf numFmtId="4" fontId="4" fillId="9" borderId="1" applyNumberFormat="0" applyProtection="0">
      <alignment horizontal="right" vertical="center"/>
    </xf>
    <xf numFmtId="4" fontId="4" fillId="10" borderId="1" applyNumberFormat="0" applyProtection="0">
      <alignment horizontal="right" vertical="center"/>
    </xf>
    <xf numFmtId="4" fontId="4" fillId="11" borderId="1" applyNumberFormat="0" applyProtection="0">
      <alignment horizontal="right" vertical="center"/>
    </xf>
    <xf numFmtId="4" fontId="4" fillId="12" borderId="1" applyNumberFormat="0" applyProtection="0">
      <alignment horizontal="right" vertical="center"/>
    </xf>
    <xf numFmtId="4" fontId="4" fillId="13" borderId="1" applyNumberFormat="0" applyProtection="0">
      <alignment horizontal="right" vertical="center"/>
    </xf>
    <xf numFmtId="4" fontId="4" fillId="14" borderId="1" applyNumberFormat="0" applyProtection="0">
      <alignment horizontal="right" vertical="center"/>
    </xf>
    <xf numFmtId="4" fontId="4" fillId="15" borderId="1" applyNumberFormat="0" applyProtection="0">
      <alignment horizontal="right" vertical="center"/>
    </xf>
    <xf numFmtId="4" fontId="4" fillId="16" borderId="1" applyNumberFormat="0" applyProtection="0">
      <alignment horizontal="right" vertical="center"/>
    </xf>
    <xf numFmtId="4" fontId="6" fillId="17" borderId="1" applyNumberFormat="0" applyProtection="0">
      <alignment horizontal="left" vertical="center" indent="1"/>
    </xf>
    <xf numFmtId="4" fontId="4" fillId="7" borderId="2" applyNumberFormat="0" applyProtection="0">
      <alignment horizontal="left" vertical="center" indent="1"/>
    </xf>
    <xf numFmtId="4" fontId="7" fillId="18" borderId="0" applyNumberFormat="0" applyProtection="0">
      <alignment horizontal="left" vertical="center" indent="1"/>
    </xf>
    <xf numFmtId="0" fontId="11" fillId="2" borderId="1" applyNumberFormat="0" applyProtection="0">
      <alignment horizontal="center" vertical="center"/>
    </xf>
    <xf numFmtId="4" fontId="8" fillId="7" borderId="1" applyNumberFormat="0" applyProtection="0">
      <alignment horizontal="left" vertical="center" indent="1"/>
    </xf>
    <xf numFmtId="4" fontId="8" fillId="19" borderId="1" applyNumberFormat="0" applyProtection="0">
      <alignment horizontal="left" vertical="center" indent="1"/>
    </xf>
    <xf numFmtId="0" fontId="2" fillId="19" borderId="1" applyNumberFormat="0" applyProtection="0">
      <alignment horizontal="left" vertical="center" wrapText="1" indent="1"/>
    </xf>
    <xf numFmtId="0" fontId="2" fillId="19" borderId="1" applyNumberFormat="0" applyProtection="0">
      <alignment horizontal="left" vertical="center" indent="1"/>
    </xf>
    <xf numFmtId="0" fontId="2" fillId="4" borderId="1" applyNumberFormat="0" applyProtection="0">
      <alignment horizontal="left" vertical="center" indent="1"/>
    </xf>
    <xf numFmtId="0" fontId="2" fillId="6" borderId="1" applyNumberFormat="0" applyProtection="0">
      <alignment horizontal="left" vertical="center" indent="1"/>
    </xf>
    <xf numFmtId="0" fontId="2" fillId="3" borderId="1" applyNumberFormat="0" applyProtection="0">
      <alignment horizontal="left" vertical="center" indent="1"/>
    </xf>
    <xf numFmtId="0" fontId="3" fillId="0" borderId="0"/>
    <xf numFmtId="4" fontId="4" fillId="20" borderId="1" applyNumberFormat="0" applyProtection="0">
      <alignment vertical="center"/>
    </xf>
    <xf numFmtId="4" fontId="5" fillId="20" borderId="1" applyNumberFormat="0" applyProtection="0">
      <alignment vertical="center"/>
    </xf>
    <xf numFmtId="4" fontId="4" fillId="20" borderId="1" applyNumberFormat="0" applyProtection="0">
      <alignment horizontal="left" vertical="center" indent="1"/>
    </xf>
    <xf numFmtId="4" fontId="4" fillId="20" borderId="1" applyNumberFormat="0" applyProtection="0">
      <alignment horizontal="left" vertical="center" indent="1"/>
    </xf>
    <xf numFmtId="4" fontId="5" fillId="7" borderId="1" applyNumberFormat="0" applyProtection="0">
      <alignment horizontal="right" vertical="center"/>
    </xf>
    <xf numFmtId="0" fontId="1" fillId="2" borderId="1" applyNumberFormat="0" applyProtection="0">
      <alignment horizontal="center" vertical="top" wrapText="1"/>
    </xf>
    <xf numFmtId="0" fontId="10" fillId="0" borderId="0" applyNumberFormat="0" applyProtection="0"/>
    <xf numFmtId="4" fontId="9" fillId="7" borderId="1" applyNumberFormat="0" applyProtection="0">
      <alignment horizontal="right" vertical="center"/>
    </xf>
    <xf numFmtId="0" fontId="14" fillId="21" borderId="7" applyProtection="0">
      <alignment vertical="center"/>
    </xf>
    <xf numFmtId="4" fontId="14" fillId="21" borderId="7" applyNumberFormat="0" applyProtection="0">
      <alignment horizontal="left" vertical="center" indent="1"/>
    </xf>
    <xf numFmtId="4" fontId="14" fillId="22" borderId="7" applyNumberFormat="0" applyProtection="0">
      <alignment horizontal="right" vertical="center"/>
    </xf>
    <xf numFmtId="4" fontId="14" fillId="5" borderId="7" applyNumberFormat="0" applyProtection="0">
      <alignment horizontal="left" vertical="center" indent="1"/>
    </xf>
    <xf numFmtId="4" fontId="14" fillId="23" borderId="7" applyNumberFormat="0" applyProtection="0">
      <alignment vertical="center"/>
    </xf>
    <xf numFmtId="0" fontId="14" fillId="24" borderId="7" applyNumberFormat="0" applyProtection="0">
      <alignment horizontal="left" vertical="center" indent="1"/>
    </xf>
    <xf numFmtId="0" fontId="14" fillId="25" borderId="7" applyNumberFormat="0" applyProtection="0">
      <alignment horizontal="left" vertical="center" indent="1"/>
    </xf>
    <xf numFmtId="0" fontId="14" fillId="2" borderId="7" applyNumberFormat="0" applyProtection="0">
      <alignment horizontal="left" vertical="center" wrapText="1" indent="1"/>
    </xf>
    <xf numFmtId="0" fontId="14" fillId="26" borderId="7" applyNumberFormat="0" applyProtection="0">
      <alignment horizontal="left" vertical="center" indent="1"/>
    </xf>
    <xf numFmtId="4" fontId="14" fillId="0" borderId="7" applyNumberFormat="0" applyProtection="0">
      <alignment horizontal="right" vertical="center"/>
    </xf>
  </cellStyleXfs>
  <cellXfs count="27">
    <xf numFmtId="0" fontId="0" fillId="0" borderId="0" xfId="0"/>
    <xf numFmtId="3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0" xfId="0" applyFont="1"/>
    <xf numFmtId="0" fontId="15" fillId="0" borderId="3" xfId="0" quotePrefix="1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2" fillId="0" borderId="8" xfId="6" quotePrefix="1" applyFill="1" applyBorder="1" applyAlignment="1">
      <alignment horizontal="left" vertical="center" indent="1"/>
    </xf>
    <xf numFmtId="3" fontId="14" fillId="0" borderId="9" xfId="50" applyNumberFormat="1" applyBorder="1">
      <alignment horizontal="right" vertical="center"/>
    </xf>
    <xf numFmtId="3" fontId="14" fillId="0" borderId="10" xfId="50" applyNumberFormat="1" applyBorder="1">
      <alignment horizontal="right" vertical="center"/>
    </xf>
    <xf numFmtId="0" fontId="16" fillId="0" borderId="0" xfId="0" applyFont="1"/>
    <xf numFmtId="0" fontId="14" fillId="0" borderId="11" xfId="49" quotePrefix="1" applyFill="1" applyBorder="1" applyAlignment="1">
      <alignment horizontal="left" vertical="center" indent="7"/>
    </xf>
    <xf numFmtId="0" fontId="14" fillId="0" borderId="7" xfId="49" quotePrefix="1" applyFill="1">
      <alignment horizontal="left" vertical="center" indent="1"/>
    </xf>
    <xf numFmtId="3" fontId="14" fillId="0" borderId="7" xfId="50" applyNumberFormat="1">
      <alignment horizontal="right" vertical="center"/>
    </xf>
    <xf numFmtId="3" fontId="14" fillId="0" borderId="12" xfId="50" applyNumberFormat="1" applyBorder="1">
      <alignment horizontal="right" vertical="center"/>
    </xf>
    <xf numFmtId="0" fontId="2" fillId="0" borderId="13" xfId="6" quotePrefix="1" applyFill="1" applyBorder="1" applyAlignment="1">
      <alignment horizontal="left" vertical="center" indent="4"/>
    </xf>
    <xf numFmtId="0" fontId="14" fillId="0" borderId="11" xfId="49" quotePrefix="1" applyFill="1" applyBorder="1" applyAlignment="1">
      <alignment horizontal="left" vertical="center" indent="5"/>
    </xf>
    <xf numFmtId="0" fontId="14" fillId="0" borderId="11" xfId="49" quotePrefix="1" applyFill="1" applyBorder="1" applyAlignment="1">
      <alignment horizontal="left" vertical="center" indent="9"/>
    </xf>
    <xf numFmtId="3" fontId="14" fillId="27" borderId="7" xfId="50" applyNumberFormat="1" applyFill="1">
      <alignment horizontal="right" vertical="center"/>
    </xf>
    <xf numFmtId="0" fontId="14" fillId="0" borderId="14" xfId="49" quotePrefix="1" applyFill="1" applyBorder="1" applyAlignment="1">
      <alignment horizontal="left" vertical="center" indent="9"/>
    </xf>
    <xf numFmtId="0" fontId="14" fillId="0" borderId="15" xfId="49" quotePrefix="1" applyFill="1" applyBorder="1">
      <alignment horizontal="left" vertical="center" indent="1"/>
    </xf>
    <xf numFmtId="3" fontId="14" fillId="0" borderId="15" xfId="50" applyNumberFormat="1" applyBorder="1">
      <alignment horizontal="right" vertical="center"/>
    </xf>
    <xf numFmtId="3" fontId="14" fillId="0" borderId="16" xfId="50" applyNumberFormat="1" applyBorder="1">
      <alignment horizontal="right" vertical="center"/>
    </xf>
    <xf numFmtId="0" fontId="12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6" xfId="0" applyFont="1" applyBorder="1" applyAlignment="1">
      <alignment horizontal="center"/>
    </xf>
  </cellXfs>
  <cellStyles count="51">
    <cellStyle name="Normal" xfId="0" builtinId="0"/>
    <cellStyle name="Normal 2" xfId="3" xr:uid="{00000000-0005-0000-0000-000001000000}"/>
    <cellStyle name="SAPBEXaggData" xfId="5" xr:uid="{00000000-0005-0000-0000-000002000000}"/>
    <cellStyle name="SAPBEXaggData 2" xfId="45" xr:uid="{00000000-0005-0000-0000-000003000000}"/>
    <cellStyle name="SAPBEXaggDataEmph" xfId="9" xr:uid="{00000000-0005-0000-0000-000004000000}"/>
    <cellStyle name="SAPBEXaggItem" xfId="10" xr:uid="{00000000-0005-0000-0000-000005000000}"/>
    <cellStyle name="SAPBEXaggItem 2" xfId="44" xr:uid="{00000000-0005-0000-0000-000006000000}"/>
    <cellStyle name="SAPBEXaggItemX" xfId="11" xr:uid="{00000000-0005-0000-0000-000007000000}"/>
    <cellStyle name="SAPBEXchaText" xfId="1" xr:uid="{00000000-0005-0000-0000-000008000000}"/>
    <cellStyle name="SAPBEXchaText 2" xfId="41" xr:uid="{00000000-0005-0000-0000-000009000000}"/>
    <cellStyle name="SAPBEXexcBad7" xfId="12" xr:uid="{00000000-0005-0000-0000-00000A000000}"/>
    <cellStyle name="SAPBEXexcBad8" xfId="13" xr:uid="{00000000-0005-0000-0000-00000B000000}"/>
    <cellStyle name="SAPBEXexcBad9" xfId="14" xr:uid="{00000000-0005-0000-0000-00000C000000}"/>
    <cellStyle name="SAPBEXexcCritical4" xfId="15" xr:uid="{00000000-0005-0000-0000-00000D000000}"/>
    <cellStyle name="SAPBEXexcCritical5" xfId="16" xr:uid="{00000000-0005-0000-0000-00000E000000}"/>
    <cellStyle name="SAPBEXexcCritical6" xfId="17" xr:uid="{00000000-0005-0000-0000-00000F000000}"/>
    <cellStyle name="SAPBEXexcGood1" xfId="18" xr:uid="{00000000-0005-0000-0000-000010000000}"/>
    <cellStyle name="SAPBEXexcGood2" xfId="19" xr:uid="{00000000-0005-0000-0000-000011000000}"/>
    <cellStyle name="SAPBEXexcGood3" xfId="20" xr:uid="{00000000-0005-0000-0000-000012000000}"/>
    <cellStyle name="SAPBEXfilterDrill" xfId="21" xr:uid="{00000000-0005-0000-0000-000013000000}"/>
    <cellStyle name="SAPBEXfilterItem" xfId="22" xr:uid="{00000000-0005-0000-0000-000014000000}"/>
    <cellStyle name="SAPBEXfilterText" xfId="23" xr:uid="{00000000-0005-0000-0000-000015000000}"/>
    <cellStyle name="SAPBEXformats" xfId="24" xr:uid="{00000000-0005-0000-0000-000016000000}"/>
    <cellStyle name="SAPBEXformats 2" xfId="43" xr:uid="{00000000-0005-0000-0000-000017000000}"/>
    <cellStyle name="SAPBEXheaderItem" xfId="25" xr:uid="{00000000-0005-0000-0000-000018000000}"/>
    <cellStyle name="SAPBEXheaderText" xfId="26" xr:uid="{00000000-0005-0000-0000-000019000000}"/>
    <cellStyle name="SAPBEXHLevel0" xfId="27" xr:uid="{00000000-0005-0000-0000-00001A000000}"/>
    <cellStyle name="SAPBEXHLevel0 2" xfId="46" xr:uid="{00000000-0005-0000-0000-00001B000000}"/>
    <cellStyle name="SAPBEXHLevel0X" xfId="28" xr:uid="{00000000-0005-0000-0000-00001C000000}"/>
    <cellStyle name="SAPBEXHLevel1" xfId="4" xr:uid="{00000000-0005-0000-0000-00001D000000}"/>
    <cellStyle name="SAPBEXHLevel1 2" xfId="47" xr:uid="{00000000-0005-0000-0000-00001E000000}"/>
    <cellStyle name="SAPBEXHLevel1X" xfId="29" xr:uid="{00000000-0005-0000-0000-00001F000000}"/>
    <cellStyle name="SAPBEXHLevel2" xfId="6" xr:uid="{00000000-0005-0000-0000-000020000000}"/>
    <cellStyle name="SAPBEXHLevel2 2" xfId="48" xr:uid="{00000000-0005-0000-0000-000021000000}"/>
    <cellStyle name="SAPBEXHLevel2X" xfId="30" xr:uid="{00000000-0005-0000-0000-000022000000}"/>
    <cellStyle name="SAPBEXHLevel3" xfId="7" xr:uid="{00000000-0005-0000-0000-000023000000}"/>
    <cellStyle name="SAPBEXHLevel3 2" xfId="49" xr:uid="{00000000-0005-0000-0000-000024000000}"/>
    <cellStyle name="SAPBEXHLevel3X" xfId="31" xr:uid="{00000000-0005-0000-0000-000025000000}"/>
    <cellStyle name="SAPBEXinputData" xfId="32" xr:uid="{00000000-0005-0000-0000-000026000000}"/>
    <cellStyle name="SAPBEXresData" xfId="33" xr:uid="{00000000-0005-0000-0000-000027000000}"/>
    <cellStyle name="SAPBEXresDataEmph" xfId="34" xr:uid="{00000000-0005-0000-0000-000028000000}"/>
    <cellStyle name="SAPBEXresItem" xfId="35" xr:uid="{00000000-0005-0000-0000-000029000000}"/>
    <cellStyle name="SAPBEXresItemX" xfId="36" xr:uid="{00000000-0005-0000-0000-00002A000000}"/>
    <cellStyle name="SAPBEXstdData" xfId="8" xr:uid="{00000000-0005-0000-0000-00002B000000}"/>
    <cellStyle name="SAPBEXstdData 2" xfId="50" xr:uid="{00000000-0005-0000-0000-00002C000000}"/>
    <cellStyle name="SAPBEXstdDataEmph" xfId="37" xr:uid="{00000000-0005-0000-0000-00002D000000}"/>
    <cellStyle name="SAPBEXstdItem" xfId="2" xr:uid="{00000000-0005-0000-0000-00002E000000}"/>
    <cellStyle name="SAPBEXstdItem 2" xfId="42" xr:uid="{00000000-0005-0000-0000-00002F000000}"/>
    <cellStyle name="SAPBEXstdItemX" xfId="38" xr:uid="{00000000-0005-0000-0000-000030000000}"/>
    <cellStyle name="SAPBEXtitle" xfId="39" xr:uid="{00000000-0005-0000-0000-000031000000}"/>
    <cellStyle name="SAPBEXundefined" xfId="40" xr:uid="{00000000-0005-0000-0000-00003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86"/>
  <sheetViews>
    <sheetView tabSelected="1" zoomScale="115" zoomScaleNormal="115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A87" sqref="A87"/>
    </sheetView>
  </sheetViews>
  <sheetFormatPr defaultColWidth="9.140625" defaultRowHeight="15" x14ac:dyDescent="0.25"/>
  <cols>
    <col min="1" max="1" width="18.28515625" customWidth="1"/>
    <col min="2" max="2" width="60.7109375" customWidth="1"/>
    <col min="3" max="5" width="18.28515625" customWidth="1"/>
    <col min="7" max="7" width="10" bestFit="1" customWidth="1"/>
  </cols>
  <sheetData>
    <row r="2" spans="1:7" ht="25.5" x14ac:dyDescent="0.25">
      <c r="A2" s="6">
        <v>1853</v>
      </c>
      <c r="B2" s="6" t="s">
        <v>54</v>
      </c>
      <c r="C2" s="7" t="s">
        <v>52</v>
      </c>
      <c r="D2" s="7" t="s">
        <v>56</v>
      </c>
      <c r="E2" s="7" t="s">
        <v>55</v>
      </c>
    </row>
    <row r="3" spans="1:7" x14ac:dyDescent="0.25">
      <c r="A3" s="12">
        <v>11</v>
      </c>
      <c r="B3" s="13" t="s">
        <v>2</v>
      </c>
      <c r="C3" s="14">
        <v>3456650</v>
      </c>
      <c r="D3" s="14">
        <v>160469</v>
      </c>
      <c r="E3" s="15">
        <f>C3+D3</f>
        <v>3617119</v>
      </c>
    </row>
    <row r="4" spans="1:7" x14ac:dyDescent="0.25">
      <c r="A4" s="12">
        <v>31</v>
      </c>
      <c r="B4" s="13" t="s">
        <v>14</v>
      </c>
      <c r="C4" s="14">
        <v>335005</v>
      </c>
      <c r="D4" s="14">
        <v>4304</v>
      </c>
      <c r="E4" s="15">
        <f t="shared" ref="E4:E55" si="0">C4+D4</f>
        <v>339309</v>
      </c>
    </row>
    <row r="5" spans="1:7" x14ac:dyDescent="0.25">
      <c r="A5" s="12">
        <v>43</v>
      </c>
      <c r="B5" s="13" t="s">
        <v>8</v>
      </c>
      <c r="C5" s="14">
        <v>66500</v>
      </c>
      <c r="D5" s="14">
        <v>119516</v>
      </c>
      <c r="E5" s="15">
        <f t="shared" si="0"/>
        <v>186016</v>
      </c>
    </row>
    <row r="6" spans="1:7" x14ac:dyDescent="0.25">
      <c r="A6" s="12">
        <v>51</v>
      </c>
      <c r="B6" s="13" t="s">
        <v>10</v>
      </c>
      <c r="C6" s="14">
        <f>C68</f>
        <v>28846</v>
      </c>
      <c r="D6" s="14">
        <v>615632</v>
      </c>
      <c r="E6" s="15">
        <f t="shared" si="0"/>
        <v>644478</v>
      </c>
    </row>
    <row r="7" spans="1:7" x14ac:dyDescent="0.25">
      <c r="A7" s="12">
        <v>52</v>
      </c>
      <c r="B7" s="13" t="s">
        <v>11</v>
      </c>
      <c r="C7" s="14">
        <v>574000</v>
      </c>
      <c r="D7" s="14">
        <v>-61427</v>
      </c>
      <c r="E7" s="15">
        <f t="shared" si="0"/>
        <v>512573</v>
      </c>
    </row>
    <row r="8" spans="1:7" x14ac:dyDescent="0.25">
      <c r="A8" s="12">
        <v>581</v>
      </c>
      <c r="B8" s="13" t="s">
        <v>59</v>
      </c>
      <c r="C8" s="14">
        <v>0</v>
      </c>
      <c r="D8" s="14">
        <v>42740</v>
      </c>
      <c r="E8" s="15">
        <f t="shared" si="0"/>
        <v>42740</v>
      </c>
    </row>
    <row r="9" spans="1:7" x14ac:dyDescent="0.25">
      <c r="A9" s="12">
        <v>61</v>
      </c>
      <c r="B9" s="13" t="s">
        <v>12</v>
      </c>
      <c r="C9" s="14">
        <v>2500</v>
      </c>
      <c r="D9" s="14">
        <v>0</v>
      </c>
      <c r="E9" s="15">
        <f t="shared" si="0"/>
        <v>2500</v>
      </c>
    </row>
    <row r="10" spans="1:7" x14ac:dyDescent="0.25">
      <c r="A10" s="16" t="s">
        <v>48</v>
      </c>
      <c r="B10" s="8" t="s">
        <v>49</v>
      </c>
      <c r="C10" s="9">
        <f>C11+C16+C20+C35+C48</f>
        <v>4463501</v>
      </c>
      <c r="D10" s="9">
        <f>D11+D16+D20+D35+D48</f>
        <v>881234</v>
      </c>
      <c r="E10" s="15">
        <f t="shared" si="0"/>
        <v>5344735</v>
      </c>
      <c r="G10" s="1"/>
    </row>
    <row r="11" spans="1:7" x14ac:dyDescent="0.25">
      <c r="A11" s="17" t="s">
        <v>0</v>
      </c>
      <c r="B11" s="13" t="s">
        <v>1</v>
      </c>
      <c r="C11" s="14">
        <v>3182028</v>
      </c>
      <c r="D11" s="14">
        <v>109514</v>
      </c>
      <c r="E11" s="15">
        <f t="shared" si="0"/>
        <v>3291542</v>
      </c>
    </row>
    <row r="12" spans="1:7" x14ac:dyDescent="0.25">
      <c r="A12" s="12" t="s">
        <v>37</v>
      </c>
      <c r="B12" s="13" t="s">
        <v>2</v>
      </c>
      <c r="C12" s="14">
        <v>3182028</v>
      </c>
      <c r="D12" s="14">
        <v>109514</v>
      </c>
      <c r="E12" s="15">
        <f t="shared" si="0"/>
        <v>3291542</v>
      </c>
    </row>
    <row r="13" spans="1:7" x14ac:dyDescent="0.25">
      <c r="A13" s="12">
        <v>3</v>
      </c>
      <c r="B13" s="13" t="s">
        <v>51</v>
      </c>
      <c r="C13" s="14">
        <v>3182028</v>
      </c>
      <c r="D13" s="14">
        <v>109514</v>
      </c>
      <c r="E13" s="15">
        <f t="shared" si="0"/>
        <v>3291542</v>
      </c>
    </row>
    <row r="14" spans="1:7" x14ac:dyDescent="0.25">
      <c r="A14" s="18" t="s">
        <v>13</v>
      </c>
      <c r="B14" s="13" t="s">
        <v>39</v>
      </c>
      <c r="C14" s="14">
        <v>3057214</v>
      </c>
      <c r="D14" s="14">
        <v>179936</v>
      </c>
      <c r="E14" s="15">
        <f t="shared" si="0"/>
        <v>3237150</v>
      </c>
    </row>
    <row r="15" spans="1:7" x14ac:dyDescent="0.25">
      <c r="A15" s="18" t="s">
        <v>23</v>
      </c>
      <c r="B15" s="13" t="s">
        <v>38</v>
      </c>
      <c r="C15" s="14">
        <v>124814</v>
      </c>
      <c r="D15" s="14">
        <v>-70422</v>
      </c>
      <c r="E15" s="15">
        <f t="shared" si="0"/>
        <v>54392</v>
      </c>
    </row>
    <row r="16" spans="1:7" x14ac:dyDescent="0.25">
      <c r="A16" s="17" t="s">
        <v>3</v>
      </c>
      <c r="B16" s="13" t="s">
        <v>4</v>
      </c>
      <c r="C16" s="14">
        <v>3150</v>
      </c>
      <c r="D16" s="14">
        <v>-3150</v>
      </c>
      <c r="E16" s="15">
        <f t="shared" si="0"/>
        <v>0</v>
      </c>
    </row>
    <row r="17" spans="1:5" x14ac:dyDescent="0.25">
      <c r="A17" s="12" t="s">
        <v>37</v>
      </c>
      <c r="B17" s="13" t="s">
        <v>2</v>
      </c>
      <c r="C17" s="14">
        <v>3150</v>
      </c>
      <c r="D17" s="14">
        <v>-3150</v>
      </c>
      <c r="E17" s="15">
        <f t="shared" si="0"/>
        <v>0</v>
      </c>
    </row>
    <row r="18" spans="1:5" x14ac:dyDescent="0.25">
      <c r="A18" s="12">
        <v>3</v>
      </c>
      <c r="B18" s="13" t="s">
        <v>51</v>
      </c>
      <c r="C18" s="14">
        <v>3150</v>
      </c>
      <c r="D18" s="14">
        <v>-3150</v>
      </c>
      <c r="E18" s="15">
        <f t="shared" si="0"/>
        <v>0</v>
      </c>
    </row>
    <row r="19" spans="1:5" x14ac:dyDescent="0.25">
      <c r="A19" s="18" t="s">
        <v>28</v>
      </c>
      <c r="B19" s="13" t="s">
        <v>45</v>
      </c>
      <c r="C19" s="14">
        <v>3150</v>
      </c>
      <c r="D19" s="14">
        <v>-3150</v>
      </c>
      <c r="E19" s="15">
        <f t="shared" si="0"/>
        <v>0</v>
      </c>
    </row>
    <row r="20" spans="1:5" x14ac:dyDescent="0.25">
      <c r="A20" s="17" t="s">
        <v>5</v>
      </c>
      <c r="B20" s="13" t="s">
        <v>6</v>
      </c>
      <c r="C20" s="14">
        <v>271472</v>
      </c>
      <c r="D20" s="14">
        <f>D21+D30</f>
        <v>96845</v>
      </c>
      <c r="E20" s="15">
        <f t="shared" si="0"/>
        <v>368317</v>
      </c>
    </row>
    <row r="21" spans="1:5" x14ac:dyDescent="0.25">
      <c r="A21" s="12" t="s">
        <v>37</v>
      </c>
      <c r="B21" s="13" t="s">
        <v>2</v>
      </c>
      <c r="C21" s="14">
        <v>271472</v>
      </c>
      <c r="D21" s="14">
        <v>54105</v>
      </c>
      <c r="E21" s="15">
        <f t="shared" si="0"/>
        <v>325577</v>
      </c>
    </row>
    <row r="22" spans="1:5" x14ac:dyDescent="0.25">
      <c r="A22" s="12">
        <v>3</v>
      </c>
      <c r="B22" s="13" t="s">
        <v>51</v>
      </c>
      <c r="C22" s="14">
        <v>233880</v>
      </c>
      <c r="D22" s="14">
        <v>5876</v>
      </c>
      <c r="E22" s="15">
        <f t="shared" si="0"/>
        <v>239756</v>
      </c>
    </row>
    <row r="23" spans="1:5" x14ac:dyDescent="0.25">
      <c r="A23" s="18" t="s">
        <v>13</v>
      </c>
      <c r="B23" s="13" t="s">
        <v>39</v>
      </c>
      <c r="C23" s="14">
        <v>0</v>
      </c>
      <c r="D23" s="14">
        <v>0</v>
      </c>
      <c r="E23" s="15">
        <f t="shared" si="0"/>
        <v>0</v>
      </c>
    </row>
    <row r="24" spans="1:5" x14ac:dyDescent="0.25">
      <c r="A24" s="18" t="s">
        <v>23</v>
      </c>
      <c r="B24" s="13" t="s">
        <v>38</v>
      </c>
      <c r="C24" s="14">
        <v>231380</v>
      </c>
      <c r="D24" s="19">
        <v>5536</v>
      </c>
      <c r="E24" s="15">
        <f t="shared" si="0"/>
        <v>236916</v>
      </c>
    </row>
    <row r="25" spans="1:5" x14ac:dyDescent="0.25">
      <c r="A25" s="18" t="s">
        <v>24</v>
      </c>
      <c r="B25" s="13" t="s">
        <v>40</v>
      </c>
      <c r="C25" s="14">
        <v>2500</v>
      </c>
      <c r="D25" s="19">
        <v>-1000</v>
      </c>
      <c r="E25" s="15">
        <f t="shared" si="0"/>
        <v>1500</v>
      </c>
    </row>
    <row r="26" spans="1:5" x14ac:dyDescent="0.25">
      <c r="A26" s="18">
        <v>37</v>
      </c>
      <c r="B26" s="13" t="s">
        <v>41</v>
      </c>
      <c r="C26" s="14">
        <v>0</v>
      </c>
      <c r="D26" s="19">
        <v>1340</v>
      </c>
      <c r="E26" s="15">
        <f t="shared" si="0"/>
        <v>1340</v>
      </c>
    </row>
    <row r="27" spans="1:5" x14ac:dyDescent="0.25">
      <c r="A27" s="12">
        <v>4</v>
      </c>
      <c r="B27" s="13" t="s">
        <v>53</v>
      </c>
      <c r="C27" s="14">
        <v>37592</v>
      </c>
      <c r="D27" s="19">
        <f>D28+D29</f>
        <v>48229</v>
      </c>
      <c r="E27" s="15">
        <f t="shared" si="0"/>
        <v>85821</v>
      </c>
    </row>
    <row r="28" spans="1:5" x14ac:dyDescent="0.25">
      <c r="A28" s="18" t="s">
        <v>26</v>
      </c>
      <c r="B28" s="13" t="s">
        <v>47</v>
      </c>
      <c r="C28" s="14">
        <v>0</v>
      </c>
      <c r="D28" s="19">
        <v>17307</v>
      </c>
      <c r="E28" s="15">
        <f t="shared" si="0"/>
        <v>17307</v>
      </c>
    </row>
    <row r="29" spans="1:5" x14ac:dyDescent="0.25">
      <c r="A29" s="18" t="s">
        <v>27</v>
      </c>
      <c r="B29" s="13" t="s">
        <v>42</v>
      </c>
      <c r="C29" s="14">
        <v>37592</v>
      </c>
      <c r="D29" s="19">
        <v>30922</v>
      </c>
      <c r="E29" s="15">
        <f t="shared" si="0"/>
        <v>68514</v>
      </c>
    </row>
    <row r="30" spans="1:5" x14ac:dyDescent="0.25">
      <c r="A30" s="12">
        <v>581</v>
      </c>
      <c r="B30" s="13" t="s">
        <v>59</v>
      </c>
      <c r="C30" s="14">
        <v>0</v>
      </c>
      <c r="D30" s="14">
        <v>42740</v>
      </c>
      <c r="E30" s="15">
        <f t="shared" si="0"/>
        <v>42740</v>
      </c>
    </row>
    <row r="31" spans="1:5" x14ac:dyDescent="0.25">
      <c r="A31" s="12">
        <v>3</v>
      </c>
      <c r="B31" s="13" t="s">
        <v>51</v>
      </c>
      <c r="C31" s="14">
        <v>233880</v>
      </c>
      <c r="D31" s="14">
        <v>15048</v>
      </c>
      <c r="E31" s="15">
        <f t="shared" ref="E31:E34" si="1">C31+D31</f>
        <v>248928</v>
      </c>
    </row>
    <row r="32" spans="1:5" x14ac:dyDescent="0.25">
      <c r="A32" s="18" t="s">
        <v>23</v>
      </c>
      <c r="B32" s="13" t="s">
        <v>38</v>
      </c>
      <c r="C32" s="14">
        <v>231380</v>
      </c>
      <c r="D32" s="19">
        <v>15048</v>
      </c>
      <c r="E32" s="15">
        <f t="shared" si="1"/>
        <v>246428</v>
      </c>
    </row>
    <row r="33" spans="1:7" x14ac:dyDescent="0.25">
      <c r="A33" s="12">
        <v>4</v>
      </c>
      <c r="B33" s="13" t="s">
        <v>53</v>
      </c>
      <c r="C33" s="14">
        <v>37592</v>
      </c>
      <c r="D33" s="19">
        <v>27692</v>
      </c>
      <c r="E33" s="15">
        <f t="shared" si="1"/>
        <v>65284</v>
      </c>
    </row>
    <row r="34" spans="1:7" x14ac:dyDescent="0.25">
      <c r="A34" s="18" t="s">
        <v>27</v>
      </c>
      <c r="B34" s="13" t="s">
        <v>42</v>
      </c>
      <c r="C34" s="14">
        <v>0</v>
      </c>
      <c r="D34" s="14">
        <v>27692</v>
      </c>
      <c r="E34" s="15">
        <f t="shared" si="1"/>
        <v>27692</v>
      </c>
    </row>
    <row r="35" spans="1:7" x14ac:dyDescent="0.25">
      <c r="A35" s="17" t="s">
        <v>15</v>
      </c>
      <c r="B35" s="13" t="s">
        <v>16</v>
      </c>
      <c r="C35" s="14">
        <v>0</v>
      </c>
      <c r="D35" s="14">
        <v>585000</v>
      </c>
      <c r="E35" s="15">
        <f t="shared" si="0"/>
        <v>585000</v>
      </c>
    </row>
    <row r="36" spans="1:7" x14ac:dyDescent="0.25">
      <c r="A36" s="12" t="s">
        <v>9</v>
      </c>
      <c r="B36" s="13" t="s">
        <v>10</v>
      </c>
      <c r="C36" s="14">
        <v>0</v>
      </c>
      <c r="D36" s="14">
        <v>570000</v>
      </c>
      <c r="E36" s="15">
        <f t="shared" si="0"/>
        <v>570000</v>
      </c>
    </row>
    <row r="37" spans="1:7" x14ac:dyDescent="0.25">
      <c r="A37" s="12">
        <v>3</v>
      </c>
      <c r="B37" s="13" t="s">
        <v>51</v>
      </c>
      <c r="C37" s="14">
        <v>0</v>
      </c>
      <c r="D37" s="14">
        <v>570000</v>
      </c>
      <c r="E37" s="15">
        <f t="shared" si="0"/>
        <v>570000</v>
      </c>
    </row>
    <row r="38" spans="1:7" x14ac:dyDescent="0.25">
      <c r="A38" s="18" t="s">
        <v>13</v>
      </c>
      <c r="B38" s="13" t="s">
        <v>39</v>
      </c>
      <c r="C38" s="14">
        <v>0</v>
      </c>
      <c r="D38" s="14">
        <v>35605</v>
      </c>
      <c r="E38" s="15">
        <f t="shared" si="0"/>
        <v>35605</v>
      </c>
    </row>
    <row r="39" spans="1:7" x14ac:dyDescent="0.25">
      <c r="A39" s="18" t="s">
        <v>23</v>
      </c>
      <c r="B39" s="13" t="s">
        <v>38</v>
      </c>
      <c r="C39" s="14">
        <v>0</v>
      </c>
      <c r="D39" s="14">
        <v>20517</v>
      </c>
      <c r="E39" s="15">
        <f t="shared" si="0"/>
        <v>20517</v>
      </c>
    </row>
    <row r="40" spans="1:7" x14ac:dyDescent="0.25">
      <c r="A40" s="18" t="s">
        <v>24</v>
      </c>
      <c r="B40" s="13" t="s">
        <v>40</v>
      </c>
      <c r="C40" s="14">
        <v>0</v>
      </c>
      <c r="D40" s="14">
        <v>1404</v>
      </c>
      <c r="E40" s="15">
        <f t="shared" si="0"/>
        <v>1404</v>
      </c>
    </row>
    <row r="41" spans="1:7" x14ac:dyDescent="0.25">
      <c r="A41" s="18" t="s">
        <v>30</v>
      </c>
      <c r="B41" s="13" t="s">
        <v>44</v>
      </c>
      <c r="C41" s="14">
        <v>0</v>
      </c>
      <c r="D41" s="14">
        <v>512474</v>
      </c>
      <c r="E41" s="15">
        <v>512474</v>
      </c>
    </row>
    <row r="42" spans="1:7" x14ac:dyDescent="0.25">
      <c r="A42" s="12" t="s">
        <v>46</v>
      </c>
      <c r="B42" s="13" t="s">
        <v>10</v>
      </c>
      <c r="C42" s="14">
        <v>0</v>
      </c>
      <c r="D42" s="14">
        <v>15000</v>
      </c>
      <c r="E42" s="15">
        <f t="shared" si="0"/>
        <v>15000</v>
      </c>
    </row>
    <row r="43" spans="1:7" x14ac:dyDescent="0.25">
      <c r="A43" s="12">
        <v>3</v>
      </c>
      <c r="B43" s="13" t="s">
        <v>51</v>
      </c>
      <c r="C43" s="14">
        <v>0</v>
      </c>
      <c r="D43" s="14">
        <v>12000</v>
      </c>
      <c r="E43" s="15">
        <f t="shared" si="0"/>
        <v>12000</v>
      </c>
    </row>
    <row r="44" spans="1:7" x14ac:dyDescent="0.25">
      <c r="A44" s="18" t="s">
        <v>13</v>
      </c>
      <c r="B44" s="13" t="s">
        <v>39</v>
      </c>
      <c r="C44" s="14">
        <v>0</v>
      </c>
      <c r="D44" s="14">
        <v>10337</v>
      </c>
      <c r="E44" s="15">
        <f t="shared" si="0"/>
        <v>10337</v>
      </c>
    </row>
    <row r="45" spans="1:7" x14ac:dyDescent="0.25">
      <c r="A45" s="18" t="s">
        <v>23</v>
      </c>
      <c r="B45" s="13" t="s">
        <v>38</v>
      </c>
      <c r="C45" s="14">
        <v>0</v>
      </c>
      <c r="D45" s="14">
        <v>1663</v>
      </c>
      <c r="E45" s="15">
        <f t="shared" si="0"/>
        <v>1663</v>
      </c>
    </row>
    <row r="46" spans="1:7" x14ac:dyDescent="0.25">
      <c r="A46" s="12">
        <v>4</v>
      </c>
      <c r="B46" s="13" t="s">
        <v>53</v>
      </c>
      <c r="C46" s="14">
        <v>0</v>
      </c>
      <c r="D46" s="14">
        <v>3000</v>
      </c>
      <c r="E46" s="15">
        <f t="shared" si="0"/>
        <v>3000</v>
      </c>
    </row>
    <row r="47" spans="1:7" x14ac:dyDescent="0.25">
      <c r="A47" s="18" t="s">
        <v>27</v>
      </c>
      <c r="B47" s="13" t="s">
        <v>42</v>
      </c>
      <c r="C47" s="14">
        <v>0</v>
      </c>
      <c r="D47" s="14">
        <v>3000</v>
      </c>
      <c r="E47" s="15">
        <f t="shared" si="0"/>
        <v>3000</v>
      </c>
    </row>
    <row r="48" spans="1:7" x14ac:dyDescent="0.25">
      <c r="A48" s="17" t="s">
        <v>17</v>
      </c>
      <c r="B48" s="13" t="s">
        <v>16</v>
      </c>
      <c r="C48" s="14">
        <f>C49+C59+C68+C76+C84</f>
        <v>1006851</v>
      </c>
      <c r="D48" s="14">
        <v>93025</v>
      </c>
      <c r="E48" s="15">
        <f t="shared" si="0"/>
        <v>1099876</v>
      </c>
      <c r="G48" s="1"/>
    </row>
    <row r="49" spans="1:5" x14ac:dyDescent="0.25">
      <c r="A49" s="12" t="s">
        <v>13</v>
      </c>
      <c r="B49" s="13" t="s">
        <v>14</v>
      </c>
      <c r="C49" s="14">
        <v>335005</v>
      </c>
      <c r="D49" s="14">
        <v>4304</v>
      </c>
      <c r="E49" s="15">
        <f t="shared" si="0"/>
        <v>339309</v>
      </c>
    </row>
    <row r="50" spans="1:5" x14ac:dyDescent="0.25">
      <c r="A50" s="12">
        <v>3</v>
      </c>
      <c r="B50" s="13" t="s">
        <v>51</v>
      </c>
      <c r="C50" s="14">
        <v>335005</v>
      </c>
      <c r="D50" s="14">
        <v>4304</v>
      </c>
      <c r="E50" s="15">
        <f t="shared" si="0"/>
        <v>339309</v>
      </c>
    </row>
    <row r="51" spans="1:5" x14ac:dyDescent="0.25">
      <c r="A51" s="18" t="s">
        <v>13</v>
      </c>
      <c r="B51" s="13" t="s">
        <v>39</v>
      </c>
      <c r="C51" s="14">
        <v>170300</v>
      </c>
      <c r="D51" s="14">
        <v>0</v>
      </c>
      <c r="E51" s="15">
        <f t="shared" si="0"/>
        <v>170300</v>
      </c>
    </row>
    <row r="52" spans="1:5" x14ac:dyDescent="0.25">
      <c r="A52" s="18" t="s">
        <v>23</v>
      </c>
      <c r="B52" s="13" t="s">
        <v>38</v>
      </c>
      <c r="C52" s="14">
        <v>129705</v>
      </c>
      <c r="D52" s="14">
        <v>3454</v>
      </c>
      <c r="E52" s="15">
        <f t="shared" si="0"/>
        <v>133159</v>
      </c>
    </row>
    <row r="53" spans="1:5" x14ac:dyDescent="0.25">
      <c r="A53" s="18" t="s">
        <v>24</v>
      </c>
      <c r="B53" s="13" t="s">
        <v>40</v>
      </c>
      <c r="C53" s="14">
        <v>0</v>
      </c>
      <c r="D53" s="14">
        <v>850</v>
      </c>
      <c r="E53" s="15">
        <f t="shared" si="0"/>
        <v>850</v>
      </c>
    </row>
    <row r="54" spans="1:5" x14ac:dyDescent="0.25">
      <c r="A54" s="18">
        <v>37</v>
      </c>
      <c r="B54" s="13" t="s">
        <v>41</v>
      </c>
      <c r="C54" s="14">
        <v>0</v>
      </c>
      <c r="D54" s="14">
        <v>0</v>
      </c>
      <c r="E54" s="15">
        <f t="shared" si="0"/>
        <v>0</v>
      </c>
    </row>
    <row r="55" spans="1:5" x14ac:dyDescent="0.25">
      <c r="A55" s="18">
        <v>4</v>
      </c>
      <c r="B55" s="13" t="s">
        <v>53</v>
      </c>
      <c r="C55" s="14">
        <v>35000</v>
      </c>
      <c r="D55" s="14">
        <v>0</v>
      </c>
      <c r="E55" s="15">
        <f t="shared" si="0"/>
        <v>35000</v>
      </c>
    </row>
    <row r="56" spans="1:5" x14ac:dyDescent="0.25">
      <c r="A56" s="18" t="s">
        <v>26</v>
      </c>
      <c r="B56" s="13" t="s">
        <v>47</v>
      </c>
      <c r="C56" s="14">
        <v>0</v>
      </c>
      <c r="D56" s="14">
        <v>0</v>
      </c>
      <c r="E56" s="15">
        <f t="shared" ref="E56:E86" si="2">C56+D56</f>
        <v>0</v>
      </c>
    </row>
    <row r="57" spans="1:5" x14ac:dyDescent="0.25">
      <c r="A57" s="18">
        <v>42</v>
      </c>
      <c r="B57" s="13" t="s">
        <v>42</v>
      </c>
      <c r="C57" s="10">
        <v>35000</v>
      </c>
      <c r="D57" s="14">
        <v>0</v>
      </c>
      <c r="E57" s="15">
        <f t="shared" si="2"/>
        <v>35000</v>
      </c>
    </row>
    <row r="58" spans="1:5" x14ac:dyDescent="0.25">
      <c r="A58" s="18" t="s">
        <v>29</v>
      </c>
      <c r="B58" s="13" t="s">
        <v>43</v>
      </c>
      <c r="C58" s="14">
        <v>0</v>
      </c>
      <c r="D58" s="14">
        <v>0</v>
      </c>
      <c r="E58" s="15">
        <f t="shared" si="2"/>
        <v>0</v>
      </c>
    </row>
    <row r="59" spans="1:5" x14ac:dyDescent="0.25">
      <c r="A59" s="12" t="s">
        <v>7</v>
      </c>
      <c r="B59" s="13" t="s">
        <v>8</v>
      </c>
      <c r="C59" s="14">
        <v>66500</v>
      </c>
      <c r="D59" s="14">
        <v>119516</v>
      </c>
      <c r="E59" s="15">
        <f t="shared" si="2"/>
        <v>186016</v>
      </c>
    </row>
    <row r="60" spans="1:5" x14ac:dyDescent="0.25">
      <c r="A60" s="12">
        <v>3</v>
      </c>
      <c r="B60" s="13" t="s">
        <v>51</v>
      </c>
      <c r="C60" s="14">
        <v>52500</v>
      </c>
      <c r="D60" s="14">
        <v>98316</v>
      </c>
      <c r="E60" s="15">
        <f t="shared" si="2"/>
        <v>150816</v>
      </c>
    </row>
    <row r="61" spans="1:5" x14ac:dyDescent="0.25">
      <c r="A61" s="18" t="s">
        <v>13</v>
      </c>
      <c r="B61" s="13" t="s">
        <v>39</v>
      </c>
      <c r="C61" s="14">
        <v>33500</v>
      </c>
      <c r="D61" s="14">
        <v>90500</v>
      </c>
      <c r="E61" s="15">
        <f t="shared" si="2"/>
        <v>124000</v>
      </c>
    </row>
    <row r="62" spans="1:5" x14ac:dyDescent="0.25">
      <c r="A62" s="18" t="s">
        <v>23</v>
      </c>
      <c r="B62" s="13" t="s">
        <v>38</v>
      </c>
      <c r="C62" s="14">
        <v>19000</v>
      </c>
      <c r="D62" s="14">
        <v>7816</v>
      </c>
      <c r="E62" s="15">
        <f t="shared" si="2"/>
        <v>26816</v>
      </c>
    </row>
    <row r="63" spans="1:5" x14ac:dyDescent="0.25">
      <c r="A63" s="18" t="s">
        <v>24</v>
      </c>
      <c r="B63" s="13" t="s">
        <v>40</v>
      </c>
      <c r="C63" s="14">
        <v>0</v>
      </c>
      <c r="D63" s="14">
        <v>0</v>
      </c>
      <c r="E63" s="15">
        <f t="shared" si="2"/>
        <v>0</v>
      </c>
    </row>
    <row r="64" spans="1:5" x14ac:dyDescent="0.25">
      <c r="A64" s="18" t="s">
        <v>25</v>
      </c>
      <c r="B64" s="13" t="s">
        <v>41</v>
      </c>
      <c r="C64" s="14">
        <v>0</v>
      </c>
      <c r="D64" s="14">
        <v>0</v>
      </c>
      <c r="E64" s="15">
        <f t="shared" si="2"/>
        <v>0</v>
      </c>
    </row>
    <row r="65" spans="1:5" x14ac:dyDescent="0.25">
      <c r="A65" s="12">
        <v>4</v>
      </c>
      <c r="B65" s="13" t="s">
        <v>53</v>
      </c>
      <c r="C65" s="14">
        <v>14000</v>
      </c>
      <c r="D65" s="14">
        <v>21200</v>
      </c>
      <c r="E65" s="15">
        <f t="shared" si="2"/>
        <v>35200</v>
      </c>
    </row>
    <row r="66" spans="1:5" x14ac:dyDescent="0.25">
      <c r="A66" s="18">
        <v>41</v>
      </c>
      <c r="B66" s="13" t="s">
        <v>47</v>
      </c>
      <c r="C66" s="14">
        <v>0</v>
      </c>
      <c r="D66" s="14">
        <v>1200</v>
      </c>
      <c r="E66" s="15">
        <f t="shared" si="2"/>
        <v>1200</v>
      </c>
    </row>
    <row r="67" spans="1:5" x14ac:dyDescent="0.25">
      <c r="A67" s="18" t="s">
        <v>27</v>
      </c>
      <c r="B67" s="13" t="s">
        <v>42</v>
      </c>
      <c r="C67" s="14">
        <v>14000</v>
      </c>
      <c r="D67" s="14">
        <v>20000</v>
      </c>
      <c r="E67" s="15">
        <f t="shared" si="2"/>
        <v>34000</v>
      </c>
    </row>
    <row r="68" spans="1:5" x14ac:dyDescent="0.25">
      <c r="A68" s="12" t="s">
        <v>9</v>
      </c>
      <c r="B68" s="13" t="s">
        <v>10</v>
      </c>
      <c r="C68" s="14">
        <v>28846</v>
      </c>
      <c r="D68" s="14">
        <v>45632</v>
      </c>
      <c r="E68" s="15">
        <f t="shared" si="2"/>
        <v>74478</v>
      </c>
    </row>
    <row r="69" spans="1:5" x14ac:dyDescent="0.25">
      <c r="A69" s="12">
        <v>3</v>
      </c>
      <c r="B69" s="13" t="s">
        <v>51</v>
      </c>
      <c r="C69" s="14">
        <v>27796</v>
      </c>
      <c r="D69" s="14">
        <v>42632</v>
      </c>
      <c r="E69" s="15">
        <f t="shared" si="2"/>
        <v>70428</v>
      </c>
    </row>
    <row r="70" spans="1:5" x14ac:dyDescent="0.25">
      <c r="A70" s="18">
        <v>31</v>
      </c>
      <c r="B70" s="13" t="s">
        <v>39</v>
      </c>
      <c r="C70" s="14">
        <v>0</v>
      </c>
      <c r="D70" s="14">
        <v>44950</v>
      </c>
      <c r="E70" s="15">
        <f t="shared" si="2"/>
        <v>44950</v>
      </c>
    </row>
    <row r="71" spans="1:5" x14ac:dyDescent="0.25">
      <c r="A71" s="18" t="s">
        <v>23</v>
      </c>
      <c r="B71" s="13" t="s">
        <v>38</v>
      </c>
      <c r="C71" s="14">
        <v>27796</v>
      </c>
      <c r="D71" s="14">
        <v>-2324</v>
      </c>
      <c r="E71" s="15">
        <f t="shared" si="2"/>
        <v>25472</v>
      </c>
    </row>
    <row r="72" spans="1:5" x14ac:dyDescent="0.25">
      <c r="A72" s="18">
        <v>34</v>
      </c>
      <c r="B72" s="13" t="s">
        <v>40</v>
      </c>
      <c r="C72" s="14"/>
      <c r="D72" s="14">
        <v>6</v>
      </c>
      <c r="E72" s="15">
        <f t="shared" si="2"/>
        <v>6</v>
      </c>
    </row>
    <row r="73" spans="1:5" x14ac:dyDescent="0.25">
      <c r="A73" s="12">
        <v>4</v>
      </c>
      <c r="B73" s="13" t="s">
        <v>53</v>
      </c>
      <c r="C73" s="14">
        <v>1050</v>
      </c>
      <c r="D73" s="14">
        <v>3000</v>
      </c>
      <c r="E73" s="15">
        <f t="shared" si="2"/>
        <v>4050</v>
      </c>
    </row>
    <row r="74" spans="1:5" x14ac:dyDescent="0.25">
      <c r="A74" s="18">
        <v>41</v>
      </c>
      <c r="B74" s="13" t="s">
        <v>47</v>
      </c>
      <c r="C74" s="14">
        <v>0</v>
      </c>
      <c r="D74" s="14">
        <v>1000</v>
      </c>
      <c r="E74" s="15">
        <f t="shared" si="2"/>
        <v>1000</v>
      </c>
    </row>
    <row r="75" spans="1:5" x14ac:dyDescent="0.25">
      <c r="A75" s="18" t="s">
        <v>27</v>
      </c>
      <c r="B75" s="13" t="s">
        <v>42</v>
      </c>
      <c r="C75" s="14">
        <v>1050</v>
      </c>
      <c r="D75" s="14">
        <v>2000</v>
      </c>
      <c r="E75" s="15">
        <f t="shared" si="2"/>
        <v>3050</v>
      </c>
    </row>
    <row r="76" spans="1:5" x14ac:dyDescent="0.25">
      <c r="A76" s="12" t="s">
        <v>46</v>
      </c>
      <c r="B76" s="13" t="s">
        <v>11</v>
      </c>
      <c r="C76" s="14">
        <v>574000</v>
      </c>
      <c r="D76" s="14">
        <v>-76427</v>
      </c>
      <c r="E76" s="15">
        <f t="shared" si="2"/>
        <v>497573</v>
      </c>
    </row>
    <row r="77" spans="1:5" x14ac:dyDescent="0.25">
      <c r="A77" s="12">
        <v>3</v>
      </c>
      <c r="B77" s="13" t="s">
        <v>51</v>
      </c>
      <c r="C77" s="14">
        <v>532750</v>
      </c>
      <c r="D77" s="14">
        <v>-129488</v>
      </c>
      <c r="E77" s="15">
        <f t="shared" si="2"/>
        <v>403262</v>
      </c>
    </row>
    <row r="78" spans="1:5" x14ac:dyDescent="0.25">
      <c r="A78" s="18" t="s">
        <v>13</v>
      </c>
      <c r="B78" s="13" t="s">
        <v>39</v>
      </c>
      <c r="C78" s="14">
        <v>112500</v>
      </c>
      <c r="D78" s="14">
        <v>60600</v>
      </c>
      <c r="E78" s="15">
        <f t="shared" si="2"/>
        <v>173100</v>
      </c>
    </row>
    <row r="79" spans="1:5" x14ac:dyDescent="0.25">
      <c r="A79" s="18" t="s">
        <v>23</v>
      </c>
      <c r="B79" s="13" t="s">
        <v>38</v>
      </c>
      <c r="C79" s="14">
        <v>419700</v>
      </c>
      <c r="D79" s="14">
        <v>-195700</v>
      </c>
      <c r="E79" s="15">
        <f t="shared" si="2"/>
        <v>224000</v>
      </c>
    </row>
    <row r="80" spans="1:5" x14ac:dyDescent="0.25">
      <c r="A80" s="18" t="s">
        <v>30</v>
      </c>
      <c r="B80" s="13" t="s">
        <v>44</v>
      </c>
      <c r="C80" s="14">
        <v>0</v>
      </c>
      <c r="D80" s="14">
        <v>0</v>
      </c>
      <c r="E80" s="15">
        <f t="shared" si="2"/>
        <v>0</v>
      </c>
    </row>
    <row r="81" spans="1:5" x14ac:dyDescent="0.25">
      <c r="A81" s="18" t="s">
        <v>25</v>
      </c>
      <c r="B81" s="13" t="s">
        <v>41</v>
      </c>
      <c r="C81" s="14">
        <v>550</v>
      </c>
      <c r="D81" s="14">
        <v>5612</v>
      </c>
      <c r="E81" s="15">
        <f t="shared" si="2"/>
        <v>6162</v>
      </c>
    </row>
    <row r="82" spans="1:5" x14ac:dyDescent="0.25">
      <c r="A82" s="12">
        <v>4</v>
      </c>
      <c r="B82" s="13" t="s">
        <v>53</v>
      </c>
      <c r="C82" s="14">
        <v>41250</v>
      </c>
      <c r="D82" s="14">
        <v>53061</v>
      </c>
      <c r="E82" s="15">
        <f t="shared" si="2"/>
        <v>94311</v>
      </c>
    </row>
    <row r="83" spans="1:5" x14ac:dyDescent="0.25">
      <c r="A83" s="18" t="s">
        <v>27</v>
      </c>
      <c r="B83" s="13" t="s">
        <v>42</v>
      </c>
      <c r="C83" s="14">
        <v>41250</v>
      </c>
      <c r="D83" s="14">
        <v>53061</v>
      </c>
      <c r="E83" s="15">
        <f t="shared" si="2"/>
        <v>94311</v>
      </c>
    </row>
    <row r="84" spans="1:5" x14ac:dyDescent="0.25">
      <c r="A84" s="12" t="s">
        <v>50</v>
      </c>
      <c r="B84" s="13" t="s">
        <v>12</v>
      </c>
      <c r="C84" s="14">
        <v>2500</v>
      </c>
      <c r="D84" s="14">
        <v>0</v>
      </c>
      <c r="E84" s="15">
        <f t="shared" si="2"/>
        <v>2500</v>
      </c>
    </row>
    <row r="85" spans="1:5" x14ac:dyDescent="0.25">
      <c r="A85" s="12">
        <v>3</v>
      </c>
      <c r="B85" s="13" t="s">
        <v>51</v>
      </c>
      <c r="C85" s="14">
        <v>2500</v>
      </c>
      <c r="D85" s="14">
        <v>0</v>
      </c>
      <c r="E85" s="15">
        <f t="shared" si="2"/>
        <v>2500</v>
      </c>
    </row>
    <row r="86" spans="1:5" x14ac:dyDescent="0.25">
      <c r="A86" s="20" t="s">
        <v>23</v>
      </c>
      <c r="B86" s="21" t="s">
        <v>38</v>
      </c>
      <c r="C86" s="22">
        <v>2500</v>
      </c>
      <c r="D86" s="22">
        <v>0</v>
      </c>
      <c r="E86" s="23">
        <f t="shared" si="2"/>
        <v>2500</v>
      </c>
    </row>
  </sheetData>
  <pageMargins left="0.31496062992125984" right="0.31496062992125984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40"/>
  <sheetViews>
    <sheetView zoomScaleNormal="100" workbookViewId="0">
      <pane xSplit="6" ySplit="5" topLeftCell="G6" activePane="bottomRight" state="frozen"/>
      <selection pane="topRight" activeCell="G1" sqref="G1"/>
      <selection pane="bottomLeft" activeCell="A6" sqref="A6"/>
      <selection pane="bottomRight" activeCell="A17" sqref="A17"/>
    </sheetView>
  </sheetViews>
  <sheetFormatPr defaultRowHeight="15" x14ac:dyDescent="0.25"/>
  <cols>
    <col min="1" max="1" width="41" style="2" customWidth="1"/>
    <col min="2" max="2" width="36.28515625" customWidth="1"/>
    <col min="3" max="3" width="12.28515625" customWidth="1"/>
    <col min="4" max="4" width="56.140625" customWidth="1"/>
    <col min="5" max="5" width="8.42578125" customWidth="1"/>
    <col min="6" max="6" width="13.42578125" customWidth="1"/>
    <col min="7" max="7" width="12" style="3" customWidth="1"/>
    <col min="8" max="8" width="11.7109375" customWidth="1"/>
    <col min="9" max="9" width="12.7109375" customWidth="1"/>
    <col min="10" max="10" width="12.5703125" customWidth="1"/>
  </cols>
  <sheetData>
    <row r="1" spans="1:10" ht="15.75" x14ac:dyDescent="0.25">
      <c r="B1" s="5" t="s">
        <v>36</v>
      </c>
      <c r="C1" s="11">
        <v>1853</v>
      </c>
      <c r="D1" s="11" t="s">
        <v>54</v>
      </c>
    </row>
    <row r="2" spans="1:10" ht="15.75" thickBot="1" x14ac:dyDescent="0.3"/>
    <row r="3" spans="1:10" ht="24" thickBot="1" x14ac:dyDescent="0.4">
      <c r="B3" s="24" t="s">
        <v>31</v>
      </c>
      <c r="C3" s="25"/>
      <c r="D3" s="25"/>
      <c r="E3" s="25"/>
      <c r="F3" s="25"/>
      <c r="G3" s="25"/>
      <c r="H3" s="25"/>
      <c r="I3" s="25"/>
      <c r="J3" s="26"/>
    </row>
    <row r="5" spans="1:10" s="2" customFormat="1" ht="47.25" x14ac:dyDescent="0.25">
      <c r="A5" s="4" t="s">
        <v>19</v>
      </c>
      <c r="B5" s="4" t="s">
        <v>35</v>
      </c>
      <c r="C5" s="4" t="s">
        <v>32</v>
      </c>
      <c r="D5" s="4" t="s">
        <v>20</v>
      </c>
      <c r="E5" s="4" t="s">
        <v>33</v>
      </c>
      <c r="F5" s="4" t="s">
        <v>21</v>
      </c>
      <c r="G5" s="4" t="s">
        <v>34</v>
      </c>
      <c r="H5" s="4" t="s">
        <v>58</v>
      </c>
      <c r="I5" s="4" t="s">
        <v>56</v>
      </c>
      <c r="J5" s="4" t="s">
        <v>57</v>
      </c>
    </row>
    <row r="6" spans="1:10" ht="30" x14ac:dyDescent="0.25">
      <c r="A6" s="2" t="s">
        <v>22</v>
      </c>
      <c r="B6" t="s">
        <v>60</v>
      </c>
      <c r="C6" t="s">
        <v>0</v>
      </c>
      <c r="D6" t="s">
        <v>1</v>
      </c>
      <c r="E6">
        <v>11</v>
      </c>
      <c r="F6" t="s">
        <v>2</v>
      </c>
      <c r="G6" s="3" t="s">
        <v>13</v>
      </c>
      <c r="H6" s="1">
        <f>PREDLOŽAK!C14</f>
        <v>3057214</v>
      </c>
      <c r="I6" s="1">
        <f>PREDLOŽAK!D14</f>
        <v>179936</v>
      </c>
      <c r="J6" s="1">
        <f>H6+I6</f>
        <v>3237150</v>
      </c>
    </row>
    <row r="7" spans="1:10" x14ac:dyDescent="0.25">
      <c r="G7" s="3" t="s">
        <v>23</v>
      </c>
      <c r="H7" s="1">
        <f>PREDLOŽAK!C15</f>
        <v>124814</v>
      </c>
      <c r="I7" s="1">
        <f>PREDLOŽAK!D15</f>
        <v>-70422</v>
      </c>
      <c r="J7" s="1">
        <f t="shared" ref="J7:J19" si="0">H7+I7</f>
        <v>54392</v>
      </c>
    </row>
    <row r="8" spans="1:10" x14ac:dyDescent="0.25">
      <c r="C8" t="s">
        <v>3</v>
      </c>
      <c r="D8" t="s">
        <v>4</v>
      </c>
      <c r="E8">
        <v>11</v>
      </c>
      <c r="F8" t="s">
        <v>2</v>
      </c>
      <c r="G8" s="3">
        <v>38</v>
      </c>
      <c r="H8" s="1">
        <f>PREDLOŽAK!C16</f>
        <v>3150</v>
      </c>
      <c r="I8" s="1">
        <f>PREDLOŽAK!D16</f>
        <v>-3150</v>
      </c>
      <c r="J8" s="1">
        <f t="shared" si="0"/>
        <v>0</v>
      </c>
    </row>
    <row r="9" spans="1:10" x14ac:dyDescent="0.25">
      <c r="C9" t="s">
        <v>5</v>
      </c>
      <c r="D9" t="s">
        <v>6</v>
      </c>
      <c r="E9">
        <v>11</v>
      </c>
      <c r="F9" t="s">
        <v>2</v>
      </c>
      <c r="G9" s="3" t="s">
        <v>23</v>
      </c>
      <c r="H9" s="1">
        <f>PREDLOŽAK!C24</f>
        <v>231380</v>
      </c>
      <c r="I9" s="1">
        <f>PREDLOŽAK!D24</f>
        <v>5536</v>
      </c>
      <c r="J9" s="1">
        <f t="shared" si="0"/>
        <v>236916</v>
      </c>
    </row>
    <row r="10" spans="1:10" x14ac:dyDescent="0.25">
      <c r="G10" s="3" t="s">
        <v>24</v>
      </c>
      <c r="H10" s="1">
        <f>PREDLOŽAK!C25</f>
        <v>2500</v>
      </c>
      <c r="I10" s="1">
        <f>PREDLOŽAK!D25</f>
        <v>-1000</v>
      </c>
      <c r="J10" s="1">
        <f t="shared" si="0"/>
        <v>1500</v>
      </c>
    </row>
    <row r="11" spans="1:10" x14ac:dyDescent="0.25">
      <c r="G11" s="3">
        <v>37</v>
      </c>
      <c r="H11" s="1">
        <v>0</v>
      </c>
      <c r="I11" s="1">
        <v>1340</v>
      </c>
      <c r="J11" s="1">
        <f t="shared" si="0"/>
        <v>1340</v>
      </c>
    </row>
    <row r="12" spans="1:10" x14ac:dyDescent="0.25">
      <c r="G12" s="3">
        <v>41</v>
      </c>
      <c r="H12" s="1">
        <v>0</v>
      </c>
      <c r="I12" s="1">
        <f>PREDLOŽAK!D28</f>
        <v>17307</v>
      </c>
      <c r="J12" s="1">
        <f t="shared" si="0"/>
        <v>17307</v>
      </c>
    </row>
    <row r="13" spans="1:10" x14ac:dyDescent="0.25">
      <c r="G13" s="3" t="s">
        <v>27</v>
      </c>
      <c r="H13" s="1">
        <f>PREDLOŽAK!C29</f>
        <v>37592</v>
      </c>
      <c r="I13" s="1">
        <f>PREDLOŽAK!D29</f>
        <v>30922</v>
      </c>
      <c r="J13" s="1">
        <f t="shared" si="0"/>
        <v>68514</v>
      </c>
    </row>
    <row r="14" spans="1:10" x14ac:dyDescent="0.25">
      <c r="E14">
        <v>581</v>
      </c>
      <c r="F14" t="s">
        <v>59</v>
      </c>
      <c r="G14" s="3">
        <v>32</v>
      </c>
      <c r="H14" s="1">
        <v>0</v>
      </c>
      <c r="I14" s="1">
        <v>15048</v>
      </c>
      <c r="J14" s="1">
        <f t="shared" si="0"/>
        <v>15048</v>
      </c>
    </row>
    <row r="15" spans="1:10" x14ac:dyDescent="0.25">
      <c r="G15" s="3">
        <v>42</v>
      </c>
      <c r="H15" s="1">
        <v>0</v>
      </c>
      <c r="I15" s="1">
        <v>27692</v>
      </c>
      <c r="J15" s="1">
        <f t="shared" si="0"/>
        <v>27692</v>
      </c>
    </row>
    <row r="16" spans="1:10" x14ac:dyDescent="0.25">
      <c r="C16" t="s">
        <v>15</v>
      </c>
      <c r="D16" t="s">
        <v>16</v>
      </c>
      <c r="E16">
        <v>51</v>
      </c>
      <c r="F16" t="s">
        <v>10</v>
      </c>
      <c r="G16" s="3">
        <v>31</v>
      </c>
      <c r="H16" s="1">
        <f>PREDLOŽAK!C39</f>
        <v>0</v>
      </c>
      <c r="I16" s="1">
        <f>PREDLOŽAK!D38</f>
        <v>35605</v>
      </c>
      <c r="J16" s="1">
        <f t="shared" si="0"/>
        <v>35605</v>
      </c>
    </row>
    <row r="17" spans="3:10" x14ac:dyDescent="0.25">
      <c r="G17" s="3">
        <v>32</v>
      </c>
      <c r="H17" s="1">
        <v>0</v>
      </c>
      <c r="I17" s="1">
        <f>PREDLOŽAK!D39</f>
        <v>20517</v>
      </c>
      <c r="J17" s="1">
        <f t="shared" si="0"/>
        <v>20517</v>
      </c>
    </row>
    <row r="18" spans="3:10" x14ac:dyDescent="0.25">
      <c r="G18" s="3">
        <v>34</v>
      </c>
      <c r="H18" s="1">
        <v>0</v>
      </c>
      <c r="I18" s="1">
        <f>PREDLOŽAK!D40</f>
        <v>1404</v>
      </c>
      <c r="J18" s="1">
        <f t="shared" si="0"/>
        <v>1404</v>
      </c>
    </row>
    <row r="19" spans="3:10" x14ac:dyDescent="0.25">
      <c r="G19" s="3">
        <v>36</v>
      </c>
      <c r="H19" s="1">
        <v>0</v>
      </c>
      <c r="I19" s="1">
        <f>PREDLOŽAK!D41</f>
        <v>512474</v>
      </c>
      <c r="J19" s="1">
        <f t="shared" si="0"/>
        <v>512474</v>
      </c>
    </row>
    <row r="20" spans="3:10" x14ac:dyDescent="0.25">
      <c r="E20">
        <v>52</v>
      </c>
      <c r="F20" t="s">
        <v>11</v>
      </c>
      <c r="G20" s="3">
        <v>31</v>
      </c>
      <c r="H20" s="1">
        <f>PREDLOŽAK!C41</f>
        <v>0</v>
      </c>
      <c r="I20" s="1">
        <f>PREDLOŽAK!D44</f>
        <v>10337</v>
      </c>
      <c r="J20" s="1">
        <f>H20+I20</f>
        <v>10337</v>
      </c>
    </row>
    <row r="21" spans="3:10" x14ac:dyDescent="0.25">
      <c r="G21" s="3">
        <v>32</v>
      </c>
      <c r="H21" s="1">
        <v>0</v>
      </c>
      <c r="I21" s="1">
        <f>PREDLOŽAK!D45</f>
        <v>1663</v>
      </c>
      <c r="J21" s="1">
        <f>H21+I21</f>
        <v>1663</v>
      </c>
    </row>
    <row r="22" spans="3:10" x14ac:dyDescent="0.25">
      <c r="G22" s="3">
        <v>42</v>
      </c>
      <c r="H22" s="1">
        <v>0</v>
      </c>
      <c r="I22" s="1">
        <v>3000</v>
      </c>
      <c r="J22" s="1">
        <f>H22+I22</f>
        <v>3000</v>
      </c>
    </row>
    <row r="23" spans="3:10" x14ac:dyDescent="0.25">
      <c r="C23" t="s">
        <v>17</v>
      </c>
      <c r="D23" t="s">
        <v>18</v>
      </c>
      <c r="E23">
        <v>31</v>
      </c>
      <c r="F23" t="s">
        <v>14</v>
      </c>
      <c r="G23" s="3">
        <v>31</v>
      </c>
      <c r="H23" s="1">
        <f>PREDLOŽAK!C51</f>
        <v>170300</v>
      </c>
      <c r="I23" s="1">
        <f>PREDLOŽAK!D51</f>
        <v>0</v>
      </c>
      <c r="J23" s="1">
        <f>PREDLOŽAK!E51</f>
        <v>170300</v>
      </c>
    </row>
    <row r="24" spans="3:10" x14ac:dyDescent="0.25">
      <c r="G24" s="3" t="s">
        <v>23</v>
      </c>
      <c r="H24" s="1">
        <f>PREDLOŽAK!C52</f>
        <v>129705</v>
      </c>
      <c r="I24" s="1">
        <f>PREDLOŽAK!D52</f>
        <v>3454</v>
      </c>
      <c r="J24" s="1">
        <f>H24+I24</f>
        <v>133159</v>
      </c>
    </row>
    <row r="25" spans="3:10" x14ac:dyDescent="0.25">
      <c r="G25" s="3">
        <v>34</v>
      </c>
      <c r="H25" s="1">
        <v>0</v>
      </c>
      <c r="I25" s="1">
        <v>850</v>
      </c>
      <c r="J25" s="1">
        <f>H25+I25</f>
        <v>850</v>
      </c>
    </row>
    <row r="26" spans="3:10" x14ac:dyDescent="0.25">
      <c r="G26" s="3" t="s">
        <v>27</v>
      </c>
      <c r="H26" s="1">
        <f>PREDLOŽAK!C57</f>
        <v>35000</v>
      </c>
      <c r="I26" s="1">
        <f>PREDLOŽAK!D57</f>
        <v>0</v>
      </c>
      <c r="J26" s="1">
        <f>H26+I26</f>
        <v>35000</v>
      </c>
    </row>
    <row r="27" spans="3:10" x14ac:dyDescent="0.25">
      <c r="E27">
        <v>43</v>
      </c>
      <c r="F27" t="s">
        <v>8</v>
      </c>
      <c r="G27" s="3" t="s">
        <v>13</v>
      </c>
      <c r="H27" s="1">
        <f>PREDLOŽAK!C61</f>
        <v>33500</v>
      </c>
      <c r="I27" s="1">
        <f>PREDLOŽAK!D61</f>
        <v>90500</v>
      </c>
      <c r="J27" s="1">
        <f>PREDLOŽAK!E61</f>
        <v>124000</v>
      </c>
    </row>
    <row r="28" spans="3:10" x14ac:dyDescent="0.25">
      <c r="G28" s="3" t="s">
        <v>23</v>
      </c>
      <c r="H28" s="1">
        <f>PREDLOŽAK!C62</f>
        <v>19000</v>
      </c>
      <c r="I28" s="1">
        <f>PREDLOŽAK!D62</f>
        <v>7816</v>
      </c>
      <c r="J28" s="1">
        <f>H28+I28</f>
        <v>26816</v>
      </c>
    </row>
    <row r="29" spans="3:10" x14ac:dyDescent="0.25">
      <c r="G29" s="3">
        <v>41</v>
      </c>
      <c r="H29" s="1">
        <v>0</v>
      </c>
      <c r="I29" s="1">
        <v>1200</v>
      </c>
      <c r="J29" s="1">
        <f>H29+I29</f>
        <v>1200</v>
      </c>
    </row>
    <row r="30" spans="3:10" x14ac:dyDescent="0.25">
      <c r="G30" s="3" t="s">
        <v>27</v>
      </c>
      <c r="H30" s="1">
        <f>PREDLOŽAK!C67</f>
        <v>14000</v>
      </c>
      <c r="I30" s="1">
        <f>PREDLOŽAK!D67</f>
        <v>20000</v>
      </c>
      <c r="J30" s="1">
        <f>H30+I30</f>
        <v>34000</v>
      </c>
    </row>
    <row r="31" spans="3:10" x14ac:dyDescent="0.25">
      <c r="E31">
        <v>51</v>
      </c>
      <c r="F31" t="s">
        <v>10</v>
      </c>
      <c r="G31" s="3">
        <v>31</v>
      </c>
      <c r="H31">
        <v>0</v>
      </c>
      <c r="I31">
        <v>44950</v>
      </c>
      <c r="J31" s="1">
        <f>H31+I31</f>
        <v>44950</v>
      </c>
    </row>
    <row r="32" spans="3:10" x14ac:dyDescent="0.25">
      <c r="G32" s="3">
        <v>32</v>
      </c>
      <c r="H32" s="1">
        <f>PREDLOŽAK!C71</f>
        <v>27796</v>
      </c>
      <c r="I32" s="1">
        <f>PREDLOŽAK!D71</f>
        <v>-2324</v>
      </c>
      <c r="J32" s="1">
        <f>H32+I32</f>
        <v>25472</v>
      </c>
    </row>
    <row r="33" spans="5:10" x14ac:dyDescent="0.25">
      <c r="G33" s="3">
        <v>34</v>
      </c>
      <c r="H33" s="1">
        <v>0</v>
      </c>
      <c r="I33" s="1">
        <v>6</v>
      </c>
      <c r="J33" s="1">
        <f t="shared" ref="J33:J40" si="1">H33+I33</f>
        <v>6</v>
      </c>
    </row>
    <row r="34" spans="5:10" x14ac:dyDescent="0.25">
      <c r="G34" s="3">
        <v>41</v>
      </c>
      <c r="H34" s="1">
        <v>0</v>
      </c>
      <c r="I34" s="1">
        <v>1000</v>
      </c>
      <c r="J34" s="1">
        <f t="shared" si="1"/>
        <v>1000</v>
      </c>
    </row>
    <row r="35" spans="5:10" x14ac:dyDescent="0.25">
      <c r="G35" s="3">
        <v>42</v>
      </c>
      <c r="H35" s="1">
        <f>PREDLOŽAK!C75</f>
        <v>1050</v>
      </c>
      <c r="I35" s="1">
        <f>PREDLOŽAK!D75</f>
        <v>2000</v>
      </c>
      <c r="J35" s="1">
        <f t="shared" si="1"/>
        <v>3050</v>
      </c>
    </row>
    <row r="36" spans="5:10" x14ac:dyDescent="0.25">
      <c r="E36">
        <v>52</v>
      </c>
      <c r="F36" t="s">
        <v>11</v>
      </c>
      <c r="G36" s="3" t="s">
        <v>13</v>
      </c>
      <c r="H36" s="1">
        <f>PREDLOŽAK!C78</f>
        <v>112500</v>
      </c>
      <c r="I36" s="1">
        <f>PREDLOŽAK!D78</f>
        <v>60600</v>
      </c>
      <c r="J36" s="1">
        <f t="shared" si="1"/>
        <v>173100</v>
      </c>
    </row>
    <row r="37" spans="5:10" x14ac:dyDescent="0.25">
      <c r="G37" s="3" t="s">
        <v>23</v>
      </c>
      <c r="H37" s="1">
        <v>419700</v>
      </c>
      <c r="I37" s="1">
        <v>-195700</v>
      </c>
      <c r="J37" s="1">
        <f t="shared" si="1"/>
        <v>224000</v>
      </c>
    </row>
    <row r="38" spans="5:10" x14ac:dyDescent="0.25">
      <c r="G38" s="3">
        <v>37</v>
      </c>
      <c r="H38" s="1">
        <f>PREDLOŽAK!C81</f>
        <v>550</v>
      </c>
      <c r="I38" s="1">
        <f>PREDLOŽAK!D81</f>
        <v>5612</v>
      </c>
      <c r="J38" s="1">
        <f t="shared" si="1"/>
        <v>6162</v>
      </c>
    </row>
    <row r="39" spans="5:10" x14ac:dyDescent="0.25">
      <c r="G39" s="3">
        <v>42</v>
      </c>
      <c r="H39" s="1">
        <f>PREDLOŽAK!C83</f>
        <v>41250</v>
      </c>
      <c r="I39" s="1">
        <f>PREDLOŽAK!D83</f>
        <v>53061</v>
      </c>
      <c r="J39" s="1">
        <f t="shared" si="1"/>
        <v>94311</v>
      </c>
    </row>
    <row r="40" spans="5:10" x14ac:dyDescent="0.25">
      <c r="E40">
        <v>61</v>
      </c>
      <c r="F40" t="s">
        <v>12</v>
      </c>
      <c r="G40" s="3">
        <v>32</v>
      </c>
      <c r="H40" s="1">
        <f>PREDLOŽAK!C86</f>
        <v>2500</v>
      </c>
      <c r="I40" s="1">
        <f>PREDLOŽAK!D86</f>
        <v>0</v>
      </c>
      <c r="J40" s="1">
        <f t="shared" si="1"/>
        <v>2500</v>
      </c>
    </row>
  </sheetData>
  <mergeCells count="1">
    <mergeCell ref="B3:J3"/>
  </mergeCells>
  <pageMargins left="0.7" right="0.7" top="0.75" bottom="0.75" header="0.3" footer="0.3"/>
  <pageSetup scale="56" fitToHeight="0" orientation="landscape" verticalDpi="0" r:id="rId1"/>
  <ignoredErrors>
    <ignoredError sqref="G13 G6:G7 G9:G1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PREDLOŽAK</vt:lpstr>
      <vt:lpstr>08006 POSEBNI DIO</vt:lpstr>
      <vt:lpstr>PREDLOŽAK!Print_Area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mzagorac</dc:creator>
  <cp:lastModifiedBy>Lara Manojlović</cp:lastModifiedBy>
  <cp:lastPrinted>2025-08-22T14:35:23Z</cp:lastPrinted>
  <dcterms:created xsi:type="dcterms:W3CDTF">2022-10-31T10:11:38Z</dcterms:created>
  <dcterms:modified xsi:type="dcterms:W3CDTF">2025-12-08T13:40:09Z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POSEBNI DIO FINANCIJSKOG PLANA 01.12.2022..xlsx</vt:lpwstr>
  </property>
</Properties>
</file>